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22.12 kodulehele lisatud finantsprognoosid\"/>
    </mc:Choice>
  </mc:AlternateContent>
  <xr:revisionPtr revIDLastSave="0" documentId="13_ncr:1_{239F657C-EA34-43EF-BFDD-187A247737D2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Algandmed" sheetId="1" r:id="rId1"/>
    <sheet name="Töötajad" sheetId="2" r:id="rId2"/>
    <sheet name="Kasumiaruanne" sheetId="3" r:id="rId3"/>
    <sheet name="Bilanss" sheetId="4" r:id="rId4"/>
    <sheet name="Majandusnäitajate koondtabel" sheetId="5" r:id="rId5"/>
  </sheets>
  <externalReferences>
    <externalReference r:id="rId6"/>
  </externalReferences>
  <definedNames>
    <definedName name="kohu1">Bilanss!$C$45:$C$45</definedName>
    <definedName name="kohu2" localSheetId="0">[1]Bilanss!$C$50:$C$53</definedName>
    <definedName name="kohu2">Bilanss!#REF!</definedName>
    <definedName name="_xlnm.Print_Area" localSheetId="0">Algandmed!$A$7:$F$24</definedName>
    <definedName name="_xlnm.Print_Area" localSheetId="3">Bilanss!$A$2:$C$62</definedName>
    <definedName name="_xlnm.Print_Area" localSheetId="2">Kasumiaruanne!$A$1:$G$48</definedName>
    <definedName name="_xlnm.Print_Area" localSheetId="4">'Majandusnäitajate koondtabel'!$A$1:$I$26</definedName>
    <definedName name="raha1">Bilanss!$C$6:$C$16</definedName>
    <definedName name="raha2">Bilanss!$C$8:$C$16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F17" i="1"/>
  <c r="D11" i="1"/>
  <c r="F11" i="1" l="1"/>
  <c r="F12" i="1"/>
  <c r="F13" i="1"/>
  <c r="F14" i="1"/>
  <c r="F15" i="1"/>
  <c r="F16" i="1"/>
  <c r="F18" i="1"/>
  <c r="F24" i="1" s="1"/>
  <c r="F19" i="1"/>
  <c r="F20" i="1"/>
  <c r="F21" i="1"/>
  <c r="F22" i="1"/>
  <c r="F23" i="1"/>
  <c r="F10" i="1"/>
  <c r="D12" i="1"/>
  <c r="D13" i="1"/>
  <c r="D14" i="1"/>
  <c r="D15" i="1"/>
  <c r="D16" i="1"/>
  <c r="D17" i="1"/>
  <c r="D18" i="1"/>
  <c r="D19" i="1"/>
  <c r="D20" i="1"/>
  <c r="D21" i="1"/>
  <c r="D22" i="1"/>
  <c r="D23" i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  <c r="I6" i="5"/>
  <c r="H6" i="5"/>
  <c r="G6" i="5"/>
  <c r="F6" i="5"/>
  <c r="E6" i="5"/>
  <c r="D6" i="5"/>
  <c r="C47" i="4"/>
  <c r="B47" i="4"/>
  <c r="C43" i="4"/>
  <c r="B43" i="4"/>
  <c r="D25" i="5" s="1"/>
  <c r="C32" i="4"/>
  <c r="B32" i="4"/>
  <c r="C26" i="4"/>
  <c r="B26" i="4"/>
  <c r="C13" i="4"/>
  <c r="B13" i="4"/>
  <c r="C7" i="4"/>
  <c r="B7" i="4"/>
  <c r="G47" i="3"/>
  <c r="I12" i="5" s="1"/>
  <c r="F47" i="3"/>
  <c r="H12" i="5" s="1"/>
  <c r="H13" i="5" s="1"/>
  <c r="E47" i="3"/>
  <c r="G12" i="5" s="1"/>
  <c r="G13" i="5" s="1"/>
  <c r="D47" i="3"/>
  <c r="F12" i="5" s="1"/>
  <c r="C47" i="3"/>
  <c r="E12" i="5" s="1"/>
  <c r="E13" i="5" s="1"/>
  <c r="B47" i="3"/>
  <c r="D12" i="5" s="1"/>
  <c r="D13" i="5" s="1"/>
  <c r="G27" i="3"/>
  <c r="I7" i="5" s="1"/>
  <c r="F27" i="3"/>
  <c r="H7" i="5" s="1"/>
  <c r="E27" i="3"/>
  <c r="G7" i="5" s="1"/>
  <c r="D27" i="3"/>
  <c r="F7" i="5" s="1"/>
  <c r="C27" i="3"/>
  <c r="E7" i="5" s="1"/>
  <c r="B27" i="3"/>
  <c r="D7" i="5" s="1"/>
  <c r="G25" i="3"/>
  <c r="F25" i="3"/>
  <c r="E25" i="3"/>
  <c r="D25" i="3"/>
  <c r="C25" i="3"/>
  <c r="B25" i="3"/>
  <c r="G24" i="3"/>
  <c r="F24" i="3"/>
  <c r="E24" i="3"/>
  <c r="E22" i="3" s="1"/>
  <c r="D24" i="3"/>
  <c r="C24" i="3"/>
  <c r="G4" i="3"/>
  <c r="I3" i="5" s="1"/>
  <c r="F4" i="3"/>
  <c r="H3" i="5" s="1"/>
  <c r="E4" i="3"/>
  <c r="E14" i="3" s="1"/>
  <c r="D4" i="3"/>
  <c r="D14" i="3" s="1"/>
  <c r="C4" i="3"/>
  <c r="C14" i="3" s="1"/>
  <c r="B4" i="3"/>
  <c r="B14" i="3" s="1"/>
  <c r="E24" i="1"/>
  <c r="B35" i="4" l="1"/>
  <c r="C35" i="4"/>
  <c r="F22" i="3"/>
  <c r="D24" i="1"/>
  <c r="C50" i="4"/>
  <c r="E25" i="5"/>
  <c r="C19" i="4"/>
  <c r="C37" i="4" s="1"/>
  <c r="E19" i="5" s="1"/>
  <c r="B19" i="4"/>
  <c r="G3" i="5"/>
  <c r="H4" i="5" s="1"/>
  <c r="F3" i="5"/>
  <c r="G4" i="5" s="1"/>
  <c r="E3" i="5"/>
  <c r="C24" i="1"/>
  <c r="G22" i="3"/>
  <c r="G33" i="3" s="1"/>
  <c r="D3" i="5"/>
  <c r="H11" i="5"/>
  <c r="F33" i="3"/>
  <c r="F14" i="3"/>
  <c r="B22" i="3"/>
  <c r="G14" i="3"/>
  <c r="C22" i="3"/>
  <c r="C33" i="3" s="1"/>
  <c r="C36" i="3" s="1"/>
  <c r="I4" i="5"/>
  <c r="D22" i="3"/>
  <c r="D33" i="3" s="1"/>
  <c r="D36" i="3" s="1"/>
  <c r="I14" i="5"/>
  <c r="I13" i="5"/>
  <c r="F13" i="5"/>
  <c r="F14" i="5"/>
  <c r="G11" i="5"/>
  <c r="E33" i="3"/>
  <c r="E36" i="3" s="1"/>
  <c r="D14" i="5"/>
  <c r="E14" i="5"/>
  <c r="B50" i="4"/>
  <c r="G14" i="5"/>
  <c r="H14" i="5"/>
  <c r="B37" i="4" l="1"/>
  <c r="D19" i="5" s="1"/>
  <c r="E4" i="5"/>
  <c r="B33" i="3"/>
  <c r="B36" i="3" s="1"/>
  <c r="D23" i="5"/>
  <c r="E23" i="5"/>
  <c r="F4" i="5"/>
  <c r="I11" i="5"/>
  <c r="E24" i="5"/>
  <c r="D11" i="5"/>
  <c r="G36" i="3"/>
  <c r="F36" i="3"/>
  <c r="F11" i="5"/>
  <c r="E11" i="5"/>
  <c r="H8" i="5"/>
  <c r="H16" i="5" s="1"/>
  <c r="B48" i="3"/>
  <c r="D44" i="3"/>
  <c r="D48" i="3"/>
  <c r="F8" i="5"/>
  <c r="C44" i="3"/>
  <c r="E8" i="5"/>
  <c r="C48" i="3"/>
  <c r="I8" i="5"/>
  <c r="I16" i="5" s="1"/>
  <c r="G44" i="3"/>
  <c r="G8" i="5"/>
  <c r="G16" i="5" s="1"/>
  <c r="E44" i="3"/>
  <c r="G48" i="3"/>
  <c r="E48" i="3"/>
  <c r="D24" i="5" l="1"/>
  <c r="B44" i="3"/>
  <c r="D9" i="5" s="1"/>
  <c r="D8" i="5"/>
  <c r="D16" i="5" s="1"/>
  <c r="F16" i="5"/>
  <c r="G17" i="5" s="1"/>
  <c r="F44" i="3"/>
  <c r="F48" i="3"/>
  <c r="E16" i="5"/>
  <c r="F17" i="5" s="1"/>
  <c r="I17" i="5"/>
  <c r="E26" i="5"/>
  <c r="E9" i="5"/>
  <c r="C59" i="4"/>
  <c r="C60" i="4" s="1"/>
  <c r="C62" i="4" s="1"/>
  <c r="E22" i="5"/>
  <c r="G22" i="5"/>
  <c r="G9" i="5"/>
  <c r="I22" i="5"/>
  <c r="I9" i="5"/>
  <c r="F9" i="5"/>
  <c r="F22" i="5"/>
  <c r="H17" i="5"/>
  <c r="D26" i="5" l="1"/>
  <c r="B59" i="4"/>
  <c r="B60" i="4" s="1"/>
  <c r="B62" i="4" s="1"/>
  <c r="D22" i="5"/>
  <c r="E17" i="5"/>
  <c r="H9" i="5"/>
  <c r="H22" i="5"/>
</calcChain>
</file>

<file path=xl/sharedStrings.xml><?xml version="1.0" encoding="utf-8"?>
<sst xmlns="http://schemas.openxmlformats.org/spreadsheetml/2006/main" count="193" uniqueCount="160">
  <si>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</si>
  <si>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</si>
  <si>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</si>
  <si>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</si>
  <si>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</si>
  <si>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</si>
  <si>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</si>
  <si>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Masinad ja seadmed (põhivarana arvel)</t>
  </si>
  <si>
    <t>Ehitustööde maksumus (põhivarana arvel)</t>
  </si>
  <si>
    <t>Immateriaalne põhivara, sh liitumisleping</t>
  </si>
  <si>
    <t>…</t>
  </si>
  <si>
    <t>KOKKU</t>
  </si>
  <si>
    <t>Taotleja aasta keskmine täistööajale taandatud töötajate arv</t>
  </si>
  <si>
    <t>TULUD MAJANDUSTEGEVUSEST</t>
  </si>
  <si>
    <t>Müügitulu</t>
  </si>
  <si>
    <t>Toote või teenuse seos investeeringuga</t>
  </si>
  <si>
    <t>Valik</t>
  </si>
  <si>
    <t>Keevitustööd (näide)</t>
  </si>
  <si>
    <t>on seotud investeeringuga</t>
  </si>
  <si>
    <t>Painutustööd (näide)</t>
  </si>
  <si>
    <t>pole seotud investeeringuga</t>
  </si>
  <si>
    <t>Remonditööd (näide)</t>
  </si>
  <si>
    <t>Värvimistööd (näide)</t>
  </si>
  <si>
    <t>Lumekoristustööd (näide)</t>
  </si>
  <si>
    <t>Muu müügitulu</t>
  </si>
  <si>
    <t>Muud äritulud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</si>
  <si>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</si>
  <si>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</si>
  <si>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</si>
  <si>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</si>
  <si>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</si>
  <si>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toore, materjal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</si>
  <si>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</si>
  <si>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</si>
  <si>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</si>
  <si>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</si>
  <si>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</si>
  <si>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</si>
  <si>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</si>
  <si>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</si>
  <si>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Muu põhivara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</si>
  <si>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</si>
  <si>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</si>
  <si>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</si>
  <si>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</si>
  <si>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</si>
  <si>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</si>
  <si>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</si>
  <si>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  <family val="2"/>
      </rPr>
      <t>(+)</t>
    </r>
  </si>
  <si>
    <r>
      <t>Intressikulud</t>
    </r>
    <r>
      <rPr>
        <vertAlign val="superscript"/>
        <sz val="10"/>
        <rFont val="Arial"/>
        <family val="2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</si>
  <si>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</si>
  <si>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</si>
  <si>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</si>
  <si>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</si>
  <si>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Lisandväärtus töötaja kohta</t>
  </si>
  <si>
    <t>BILANSS</t>
  </si>
  <si>
    <t>Taotlemisele eelnev teine aasta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</si>
  <si>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</si>
  <si>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</si>
  <si>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</si>
  <si>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</si>
  <si>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</si>
  <si>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</si>
  <si>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</si>
  <si>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</si>
  <si>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</si>
  <si>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</si>
  <si>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</si>
  <si>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</si>
  <si>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</si>
  <si>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</si>
  <si>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</si>
  <si>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</si>
  <si>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</si>
  <si>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</si>
  <si>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</si>
  <si>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</si>
  <si>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</si>
  <si>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</si>
  <si>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</si>
  <si>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</si>
  <si>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</si>
  <si>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</si>
  <si>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</si>
  <si>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</si>
  <si>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</si>
  <si>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</si>
  <si>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</si>
  <si>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</si>
  <si>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</si>
  <si>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</si>
  <si>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</si>
  <si>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</si>
  <si>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</si>
  <si>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</si>
  <si>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</si>
  <si>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</si>
  <si>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</si>
  <si>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</si>
  <si>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</si>
  <si>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</si>
  <si>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</si>
  <si>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</si>
  <si>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</si>
  <si>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r>
      <t xml:space="preserve">Taotleja tähtsamad majandusnäitajad (täitub automaatselt, kui ülejäänud lehed on täidetud)
</t>
    </r>
    <r>
      <rPr>
        <sz val="11"/>
        <rFont val="Calibri"/>
        <family val="2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</si>
  <si>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</si>
  <si>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</si>
  <si>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</si>
  <si>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</si>
  <si>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</si>
  <si>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</si>
  <si>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</si>
  <si>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</si>
  <si>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</si>
  <si>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</si>
  <si>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</si>
  <si>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</si>
  <si>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</si>
  <si>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</si>
  <si>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</si>
  <si>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</si>
  <si>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</si>
  <si>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</si>
  <si>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</si>
  <si>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</si>
  <si>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</si>
  <si>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</si>
  <si>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</si>
  <si>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</si>
  <si>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</si>
  <si>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</si>
  <si>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</si>
  <si>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</si>
  <si>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</si>
  <si>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</si>
  <si>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</si>
  <si>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 </t>
  </si>
  <si>
    <t>Taotlemise aasta prognoos (2026)</t>
  </si>
  <si>
    <t>T + 1 aasta
prognoos (2027)</t>
  </si>
  <si>
    <t>T + 2 aasta
prognoos (2028)</t>
  </si>
  <si>
    <t>T + 3 aasta
prognoos (2029)</t>
  </si>
  <si>
    <t>Taotlemisele eelnev teine aasta 
(2024)</t>
  </si>
  <si>
    <t>Taotlemisele vahetult eelnev aasta (2025)</t>
  </si>
  <si>
    <t>Taotlemise aasta T prognoos 
(2026)</t>
  </si>
  <si>
    <t>T + 1 aasta
prognoos 
(2027)</t>
  </si>
  <si>
    <t>T + 2 aasta
prognoos 
(2028)</t>
  </si>
  <si>
    <t>T + 3 aasta
prognoos 
(2029)</t>
  </si>
  <si>
    <t>Taotlemisele eelnev aasta 
(2025)</t>
  </si>
  <si>
    <t>Taotlemisele eelnev teine aasta (2024)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</si>
  <si>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</si>
  <si>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</si>
  <si>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</si>
  <si>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</si>
  <si>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</si>
  <si>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Veetrassi taristu (näide)</t>
  </si>
  <si>
    <t>Kanalisatsioonitrassi taristu (näide)</t>
  </si>
  <si>
    <t>Soojustrassi taristu (näide)</t>
  </si>
  <si>
    <t>Gaasitrassi taristi (näide)</t>
  </si>
  <si>
    <t>Side ja internerneti taristu (näide)</t>
  </si>
  <si>
    <t>Elektritaristu (näide)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</si>
</sst>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mmmm"/>
    <numFmt numFmtId="167" formatCode="0.0"/>
    <numFmt numFmtId="168" formatCode="#,##0.0"/>
  </numFmts>
  <fonts count="21" x14ac:knownFonts="1">
    <font>
      <sz val="10"/>
      <color theme="1"/>
      <name val="Arial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4"/>
      <name val="Arial"/>
      <family val="2"/>
    </font>
    <font>
      <sz val="10"/>
      <color indexed="2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indexed="65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6" fillId="0" borderId="0"/>
    <xf numFmtId="9" fontId="1" fillId="0" borderId="0" applyFont="0" applyFill="0" applyBorder="0"/>
    <xf numFmtId="9" fontId="16" fillId="0" borderId="0" applyFont="0" applyFill="0" applyBorder="0" applyProtection="0"/>
  </cellStyleXfs>
  <cellXfs count="189">
    <xf numFmtId="0" fontId="0" fillId="0" borderId="0" xfId="0"/>
    <xf numFmtId="0" fontId="16" fillId="2" borderId="1" xfId="3" applyFill="1" applyBorder="1" applyProtection="1">
      <protection locked="0"/>
    </xf>
    <xf numFmtId="0" fontId="16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3" fontId="1" fillId="2" borderId="0" xfId="0" applyNumberFormat="1" applyFont="1" applyFill="1" applyAlignment="1" applyProtection="1">
      <alignment horizontal="right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11" fillId="0" borderId="1" xfId="1" applyNumberFormat="1" applyFont="1" applyBorder="1" applyAlignment="1" applyProtection="1">
      <alignment horizontal="right" vertical="center"/>
      <protection locked="0"/>
    </xf>
    <xf numFmtId="3" fontId="11" fillId="2" borderId="0" xfId="1" applyNumberFormat="1" applyFont="1" applyFill="1" applyAlignment="1" applyProtection="1">
      <alignment horizontal="right" vertical="center"/>
      <protection locked="0"/>
    </xf>
    <xf numFmtId="3" fontId="1" fillId="5" borderId="1" xfId="1" applyNumberFormat="1" applyFont="1" applyFill="1" applyBorder="1" applyAlignment="1" applyProtection="1">
      <alignment horizontal="right" vertical="center"/>
      <protection locked="0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3" fontId="1" fillId="2" borderId="8" xfId="0" applyNumberFormat="1" applyFont="1" applyFill="1" applyBorder="1" applyAlignment="1" applyProtection="1">
      <alignment horizontal="right" vertical="center"/>
      <protection locked="0"/>
    </xf>
    <xf numFmtId="3" fontId="1" fillId="2" borderId="10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9" xfId="0" applyNumberFormat="1" applyFont="1" applyFill="1" applyBorder="1" applyAlignment="1" applyProtection="1">
      <alignment horizontal="right" vertical="center"/>
      <protection locked="0"/>
    </xf>
    <xf numFmtId="0" fontId="16" fillId="2" borderId="0" xfId="3" applyFill="1" applyProtection="1">
      <protection locked="0"/>
    </xf>
    <xf numFmtId="0" fontId="16" fillId="2" borderId="0" xfId="3" applyFill="1" applyAlignment="1" applyProtection="1">
      <alignment horizontal="center"/>
      <protection locked="0"/>
    </xf>
    <xf numFmtId="0" fontId="3" fillId="2" borderId="0" xfId="3" applyFont="1" applyFill="1" applyProtection="1">
      <protection locked="0"/>
    </xf>
    <xf numFmtId="0" fontId="16" fillId="2" borderId="0" xfId="3" applyFill="1" applyAlignment="1" applyProtection="1">
      <alignment horizontal="left"/>
      <protection locked="0"/>
    </xf>
    <xf numFmtId="4" fontId="3" fillId="2" borderId="0" xfId="3" applyNumberFormat="1" applyFont="1" applyFill="1" applyProtection="1">
      <protection locked="0"/>
    </xf>
    <xf numFmtId="4" fontId="3" fillId="2" borderId="0" xfId="3" applyNumberFormat="1" applyFont="1" applyFill="1" applyAlignment="1" applyProtection="1">
      <alignment horizontal="right"/>
      <protection locked="0"/>
    </xf>
    <xf numFmtId="0" fontId="4" fillId="2" borderId="0" xfId="3" applyFont="1" applyFill="1" applyProtection="1">
      <protection locked="0"/>
    </xf>
    <xf numFmtId="0" fontId="5" fillId="2" borderId="0" xfId="3" applyFont="1" applyFill="1" applyProtection="1">
      <protection locked="0"/>
    </xf>
    <xf numFmtId="0" fontId="16" fillId="2" borderId="0" xfId="3" applyFill="1"/>
    <xf numFmtId="0" fontId="16" fillId="2" borderId="0" xfId="3" applyFill="1" applyAlignment="1">
      <alignment horizontal="center"/>
    </xf>
    <xf numFmtId="1" fontId="16" fillId="2" borderId="0" xfId="3" applyNumberFormat="1" applyFill="1" applyAlignment="1">
      <alignment horizontal="center"/>
    </xf>
    <xf numFmtId="0" fontId="3" fillId="2" borderId="0" xfId="3" applyFont="1" applyFill="1"/>
    <xf numFmtId="0" fontId="16" fillId="3" borderId="1" xfId="3" applyFill="1" applyBorder="1" applyAlignment="1">
      <alignment horizontal="left" vertical="center" wrapText="1"/>
    </xf>
    <xf numFmtId="0" fontId="16" fillId="3" borderId="1" xfId="3" applyFill="1" applyBorder="1" applyAlignment="1">
      <alignment horizontal="center" vertical="center" wrapText="1"/>
    </xf>
    <xf numFmtId="0" fontId="16" fillId="2" borderId="0" xfId="3" applyFill="1" applyAlignment="1">
      <alignment wrapText="1"/>
    </xf>
    <xf numFmtId="0" fontId="16" fillId="3" borderId="1" xfId="3" applyFill="1" applyBorder="1"/>
    <xf numFmtId="0" fontId="16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165" fontId="16" fillId="2" borderId="1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9" fillId="9" borderId="0" xfId="3" applyFont="1" applyFill="1" applyAlignment="1" applyProtection="1">
      <alignment vertical="center" wrapText="1"/>
      <protection locked="0"/>
    </xf>
    <xf numFmtId="0" fontId="8" fillId="2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4" fontId="1" fillId="5" borderId="0" xfId="0" applyNumberFormat="1" applyFont="1" applyFill="1" applyProtection="1">
      <protection locked="0"/>
    </xf>
    <xf numFmtId="4" fontId="0" fillId="0" borderId="1" xfId="0" applyNumberFormat="1" applyBorder="1" applyProtection="1">
      <protection locked="0"/>
    </xf>
    <xf numFmtId="4" fontId="1" fillId="5" borderId="0" xfId="0" applyNumberFormat="1" applyFont="1" applyFill="1" applyAlignment="1" applyProtection="1">
      <alignment horizontal="left" indent="3"/>
      <protection locked="0"/>
    </xf>
    <xf numFmtId="1" fontId="1" fillId="5" borderId="0" xfId="0" applyNumberFormat="1" applyFont="1" applyFill="1" applyAlignment="1" applyProtection="1">
      <alignment horizontal="left" indent="3"/>
      <protection locked="0"/>
    </xf>
    <xf numFmtId="1" fontId="1" fillId="2" borderId="0" xfId="0" applyNumberFormat="1" applyFont="1" applyFill="1" applyProtection="1">
      <protection locked="0"/>
    </xf>
    <xf numFmtId="1" fontId="1" fillId="5" borderId="0" xfId="1" applyNumberFormat="1" applyFont="1" applyFill="1" applyAlignment="1" applyProtection="1">
      <alignment horizontal="right"/>
      <protection locked="0"/>
    </xf>
    <xf numFmtId="1" fontId="1" fillId="2" borderId="0" xfId="1" applyNumberFormat="1" applyFont="1" applyFill="1" applyAlignment="1" applyProtection="1">
      <alignment horizontal="right"/>
      <protection locked="0"/>
    </xf>
    <xf numFmtId="4" fontId="0" fillId="2" borderId="0" xfId="0" applyNumberFormat="1" applyFill="1" applyProtection="1">
      <protection locked="0"/>
    </xf>
    <xf numFmtId="4" fontId="1" fillId="2" borderId="4" xfId="0" applyNumberFormat="1" applyFont="1" applyFill="1" applyBorder="1" applyAlignment="1" applyProtection="1">
      <alignment horizontal="left"/>
      <protection locked="0"/>
    </xf>
    <xf numFmtId="3" fontId="1" fillId="2" borderId="4" xfId="1" applyNumberFormat="1" applyFont="1" applyFill="1" applyBorder="1" applyAlignment="1" applyProtection="1">
      <alignment horizontal="right" vertical="center"/>
      <protection locked="0"/>
    </xf>
    <xf numFmtId="4" fontId="1" fillId="2" borderId="6" xfId="0" applyNumberFormat="1" applyFont="1" applyFill="1" applyBorder="1" applyAlignment="1" applyProtection="1">
      <alignment horizontal="left"/>
      <protection locked="0"/>
    </xf>
    <xf numFmtId="3" fontId="1" fillId="2" borderId="6" xfId="1" applyNumberFormat="1" applyFont="1" applyFill="1" applyBorder="1" applyAlignment="1" applyProtection="1">
      <alignment horizontal="right" vertical="center"/>
      <protection locked="0"/>
    </xf>
    <xf numFmtId="4" fontId="1" fillId="5" borderId="0" xfId="0" applyNumberFormat="1" applyFont="1" applyFill="1" applyAlignment="1" applyProtection="1">
      <alignment horizontal="right"/>
      <protection locked="0"/>
    </xf>
    <xf numFmtId="4" fontId="1" fillId="0" borderId="0" xfId="4" applyNumberFormat="1" applyFont="1" applyAlignment="1" applyProtection="1">
      <alignment horizontal="right"/>
      <protection locked="0"/>
    </xf>
    <xf numFmtId="4" fontId="1" fillId="2" borderId="0" xfId="4" applyNumberFormat="1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0" fontId="7" fillId="6" borderId="0" xfId="0" applyFont="1" applyFill="1" applyAlignment="1">
      <alignment horizontal="center" vertical="center" wrapText="1"/>
    </xf>
    <xf numFmtId="4" fontId="0" fillId="0" borderId="0" xfId="0" applyNumberFormat="1"/>
    <xf numFmtId="4" fontId="1" fillId="5" borderId="0" xfId="0" applyNumberFormat="1" applyFont="1" applyFill="1"/>
    <xf numFmtId="4" fontId="9" fillId="5" borderId="0" xfId="0" applyNumberFormat="1" applyFont="1" applyFill="1"/>
    <xf numFmtId="3" fontId="9" fillId="0" borderId="0" xfId="0" applyNumberFormat="1" applyFont="1"/>
    <xf numFmtId="4" fontId="1" fillId="5" borderId="0" xfId="1" applyNumberFormat="1" applyFont="1" applyFill="1" applyAlignment="1">
      <alignment horizontal="right"/>
    </xf>
    <xf numFmtId="4" fontId="1" fillId="2" borderId="0" xfId="1" applyNumberFormat="1" applyFont="1" applyFill="1" applyAlignment="1">
      <alignment horizontal="right"/>
    </xf>
    <xf numFmtId="4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4" fontId="0" fillId="3" borderId="1" xfId="0" applyNumberFormat="1" applyFill="1" applyBorder="1"/>
    <xf numFmtId="3" fontId="1" fillId="2" borderId="0" xfId="0" applyNumberFormat="1" applyFont="1" applyFill="1" applyAlignment="1">
      <alignment horizontal="right" vertical="center"/>
    </xf>
    <xf numFmtId="4" fontId="1" fillId="7" borderId="1" xfId="0" applyNumberFormat="1" applyFont="1" applyFill="1" applyBorder="1"/>
    <xf numFmtId="3" fontId="1" fillId="7" borderId="1" xfId="0" applyNumberFormat="1" applyFont="1" applyFill="1" applyBorder="1" applyAlignment="1">
      <alignment horizontal="right" vertical="center"/>
    </xf>
    <xf numFmtId="4" fontId="1" fillId="5" borderId="0" xfId="0" applyNumberFormat="1" applyFont="1" applyFill="1" applyAlignment="1">
      <alignment horizontal="left"/>
    </xf>
    <xf numFmtId="1" fontId="9" fillId="5" borderId="0" xfId="0" applyNumberFormat="1" applyFont="1" applyFill="1" applyAlignment="1">
      <alignment horizontal="left"/>
    </xf>
    <xf numFmtId="1" fontId="9" fillId="0" borderId="0" xfId="0" applyNumberFormat="1" applyFont="1"/>
    <xf numFmtId="1" fontId="1" fillId="5" borderId="0" xfId="1" applyNumberFormat="1" applyFont="1" applyFill="1" applyAlignment="1">
      <alignment horizontal="right"/>
    </xf>
    <xf numFmtId="1" fontId="1" fillId="2" borderId="0" xfId="1" applyNumberFormat="1" applyFont="1" applyFill="1" applyAlignment="1">
      <alignment horizontal="right"/>
    </xf>
    <xf numFmtId="0" fontId="1" fillId="2" borderId="1" xfId="0" applyFont="1" applyFill="1" applyBorder="1"/>
    <xf numFmtId="4" fontId="1" fillId="0" borderId="1" xfId="0" applyNumberFormat="1" applyFont="1" applyBorder="1" applyAlignment="1">
      <alignment horizontal="left" indent="3"/>
    </xf>
    <xf numFmtId="3" fontId="1" fillId="2" borderId="0" xfId="0" quotePrefix="1" applyNumberFormat="1" applyFont="1" applyFill="1" applyAlignment="1">
      <alignment horizontal="right" vertical="center"/>
    </xf>
    <xf numFmtId="0" fontId="1" fillId="3" borderId="1" xfId="0" applyFont="1" applyFill="1" applyBorder="1"/>
    <xf numFmtId="4" fontId="0" fillId="2" borderId="0" xfId="0" applyNumberFormat="1" applyFill="1"/>
    <xf numFmtId="4" fontId="1" fillId="7" borderId="1" xfId="0" applyNumberFormat="1" applyFont="1" applyFill="1" applyBorder="1" applyAlignment="1">
      <alignment horizontal="left"/>
    </xf>
    <xf numFmtId="3" fontId="1" fillId="7" borderId="1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Alignment="1">
      <alignment horizontal="right" vertical="center"/>
    </xf>
    <xf numFmtId="0" fontId="1" fillId="0" borderId="1" xfId="0" applyFont="1" applyBorder="1"/>
    <xf numFmtId="0" fontId="1" fillId="0" borderId="7" xfId="0" applyFont="1" applyBorder="1"/>
    <xf numFmtId="4" fontId="1" fillId="5" borderId="1" xfId="0" applyNumberFormat="1" applyFont="1" applyFill="1" applyBorder="1" applyAlignment="1">
      <alignment horizontal="right"/>
    </xf>
    <xf numFmtId="168" fontId="1" fillId="5" borderId="1" xfId="1" applyNumberFormat="1" applyFont="1" applyFill="1" applyBorder="1" applyAlignment="1">
      <alignment horizontal="right" vertical="center"/>
    </xf>
    <xf numFmtId="168" fontId="1" fillId="2" borderId="0" xfId="1" applyNumberFormat="1" applyFont="1" applyFill="1" applyAlignment="1">
      <alignment horizontal="right" vertical="center"/>
    </xf>
    <xf numFmtId="4" fontId="1" fillId="7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Protection="1">
      <protection locked="0"/>
    </xf>
    <xf numFmtId="4" fontId="12" fillId="2" borderId="0" xfId="0" applyNumberFormat="1" applyFont="1" applyFill="1" applyProtection="1">
      <protection locked="0"/>
    </xf>
    <xf numFmtId="4" fontId="12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wrapText="1"/>
      <protection locked="0"/>
    </xf>
    <xf numFmtId="1" fontId="12" fillId="2" borderId="0" xfId="0" applyNumberFormat="1" applyFont="1" applyFill="1" applyProtection="1">
      <protection locked="0"/>
    </xf>
    <xf numFmtId="3" fontId="12" fillId="2" borderId="0" xfId="1" applyNumberFormat="1" applyFont="1" applyFill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1" fontId="1" fillId="2" borderId="0" xfId="0" applyNumberFormat="1" applyFont="1" applyFill="1" applyAlignment="1" applyProtection="1">
      <alignment horizontal="left" indent="1"/>
      <protection locked="0"/>
    </xf>
    <xf numFmtId="1" fontId="12" fillId="2" borderId="0" xfId="0" applyNumberFormat="1" applyFont="1" applyFill="1" applyAlignment="1" applyProtection="1">
      <alignment horizontal="left" indent="1"/>
      <protection locked="0"/>
    </xf>
    <xf numFmtId="3" fontId="12" fillId="2" borderId="0" xfId="0" applyNumberFormat="1" applyFont="1" applyFill="1" applyAlignment="1" applyProtection="1">
      <alignment horizontal="right" indent="1"/>
      <protection locked="0"/>
    </xf>
    <xf numFmtId="3" fontId="12" fillId="2" borderId="0" xfId="0" applyNumberFormat="1" applyFont="1" applyFill="1" applyAlignment="1" applyProtection="1">
      <alignment horizontal="right"/>
      <protection locked="0"/>
    </xf>
    <xf numFmtId="3" fontId="1" fillId="2" borderId="0" xfId="0" applyNumberFormat="1" applyFont="1" applyFill="1" applyAlignment="1" applyProtection="1">
      <alignment horizontal="right" indent="1"/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/>
    <xf numFmtId="4" fontId="12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/>
    <xf numFmtId="1" fontId="1" fillId="3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1" fontId="12" fillId="7" borderId="1" xfId="0" applyNumberFormat="1" applyFont="1" applyFill="1" applyBorder="1"/>
    <xf numFmtId="3" fontId="12" fillId="7" borderId="1" xfId="1" applyNumberFormat="1" applyFont="1" applyFill="1" applyBorder="1" applyAlignment="1">
      <alignment horizontal="right" vertical="center"/>
    </xf>
    <xf numFmtId="4" fontId="1" fillId="0" borderId="0" xfId="0" applyNumberFormat="1" applyFont="1"/>
    <xf numFmtId="1" fontId="12" fillId="2" borderId="0" xfId="0" applyNumberFormat="1" applyFont="1" applyFill="1"/>
    <xf numFmtId="1" fontId="1" fillId="2" borderId="1" xfId="0" applyNumberFormat="1" applyFont="1" applyFill="1" applyBorder="1" applyAlignment="1">
      <alignment horizontal="left"/>
    </xf>
    <xf numFmtId="1" fontId="12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right" indent="1"/>
    </xf>
    <xf numFmtId="3" fontId="12" fillId="2" borderId="0" xfId="0" applyNumberFormat="1" applyFont="1" applyFill="1" applyAlignment="1">
      <alignment horizontal="right"/>
    </xf>
    <xf numFmtId="4" fontId="1" fillId="2" borderId="0" xfId="0" applyNumberFormat="1" applyFont="1" applyFill="1"/>
    <xf numFmtId="3" fontId="13" fillId="2" borderId="0" xfId="0" applyNumberFormat="1" applyFont="1" applyFill="1" applyAlignment="1">
      <alignment horizontal="right" indent="1"/>
    </xf>
    <xf numFmtId="3" fontId="13" fillId="2" borderId="0" xfId="0" applyNumberFormat="1" applyFont="1" applyFill="1" applyAlignment="1">
      <alignment horizontal="right"/>
    </xf>
    <xf numFmtId="3" fontId="1" fillId="3" borderId="9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1" fillId="7" borderId="9" xfId="1" applyNumberFormat="1" applyFont="1" applyFill="1" applyBorder="1" applyAlignment="1">
      <alignment horizontal="right" vertical="center"/>
    </xf>
    <xf numFmtId="3" fontId="12" fillId="7" borderId="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" fontId="7" fillId="3" borderId="1" xfId="0" applyNumberFormat="1" applyFont="1" applyFill="1" applyBorder="1" applyAlignment="1">
      <alignment horizontal="right" vertical="center" wrapText="1"/>
    </xf>
    <xf numFmtId="9" fontId="7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7" fillId="3" borderId="1" xfId="4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0" fontId="6" fillId="3" borderId="1" xfId="3" applyFont="1" applyFill="1" applyBorder="1" applyAlignment="1">
      <alignment horizontal="left" vertical="top"/>
    </xf>
    <xf numFmtId="0" fontId="6" fillId="3" borderId="1" xfId="3" applyFont="1" applyFill="1" applyBorder="1" applyAlignment="1">
      <alignment horizontal="right" vertical="center"/>
    </xf>
    <xf numFmtId="9" fontId="6" fillId="8" borderId="1" xfId="3" applyNumberFormat="1" applyFont="1" applyFill="1" applyBorder="1" applyAlignment="1">
      <alignment horizontal="center" vertical="center"/>
    </xf>
    <xf numFmtId="2" fontId="6" fillId="8" borderId="1" xfId="3" applyNumberFormat="1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3" borderId="4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3" borderId="1" xfId="3" applyFont="1" applyFill="1" applyBorder="1" applyAlignment="1">
      <alignment horizontal="left" vertical="center"/>
    </xf>
    <xf numFmtId="0" fontId="6" fillId="3" borderId="14" xfId="0" applyFont="1" applyFill="1" applyBorder="1"/>
    <xf numFmtId="0" fontId="6" fillId="3" borderId="6" xfId="0" applyFont="1" applyFill="1" applyBorder="1"/>
    <xf numFmtId="0" fontId="3" fillId="0" borderId="0" xfId="0" applyFont="1"/>
    <xf numFmtId="4" fontId="1" fillId="2" borderId="3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4" fontId="20" fillId="0" borderId="0" xfId="0" applyNumberFormat="1" applyFont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9" borderId="0" xfId="3" applyFont="1" applyFill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166" fontId="6" fillId="2" borderId="2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0" fontId="3" fillId="9" borderId="0" xfId="3" applyFont="1" applyFill="1" applyAlignment="1" applyProtection="1">
      <alignment horizontal="center" vertical="center" wrapText="1"/>
      <protection locked="0"/>
    </xf>
    <xf numFmtId="0" fontId="19" fillId="9" borderId="0" xfId="3" applyFont="1" applyFill="1" applyAlignment="1" applyProtection="1">
      <alignment horizontal="center" vertical="center" wrapText="1"/>
      <protection locked="0"/>
    </xf>
    <xf numFmtId="1" fontId="14" fillId="2" borderId="11" xfId="0" applyNumberFormat="1" applyFont="1" applyFill="1" applyBorder="1" applyAlignment="1" applyProtection="1">
      <alignment horizontal="center"/>
      <protection locked="0"/>
    </xf>
    <xf numFmtId="1" fontId="14" fillId="2" borderId="12" xfId="0" applyNumberFormat="1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nlyoffice.com/jsaProject" Target="js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zoomScale="115" workbookViewId="0">
      <pane ySplit="9" topLeftCell="A10" activePane="bottomLeft" state="frozen"/>
      <selection activeCell="A7" sqref="A7:F24"/>
      <selection pane="bottomLeft" activeCell="H21" sqref="H21"/>
    </sheetView>
  </sheetViews>
  <sheetFormatPr defaultColWidth="9.140625" defaultRowHeight="12.75" x14ac:dyDescent="0.2"/>
  <cols>
    <col min="1" max="1" width="39.28515625" style="33" customWidth="1"/>
    <col min="2" max="2" width="34.5703125" style="34" customWidth="1"/>
    <col min="3" max="3" width="12.7109375" style="33" customWidth="1"/>
    <col min="4" max="5" width="12.7109375" style="34" customWidth="1"/>
    <col min="6" max="6" width="12.7109375" style="33" customWidth="1"/>
    <col min="7" max="7" width="15.7109375" style="33" customWidth="1"/>
    <col min="8" max="12" width="9.140625" style="33"/>
    <col min="13" max="13" width="39.7109375" style="33" hidden="1" customWidth="1"/>
    <col min="14" max="15" width="9.140625" style="33" customWidth="1"/>
    <col min="16" max="16384" width="9.140625" style="33"/>
  </cols>
  <sheetData>
    <row r="1" spans="1:13" s="41" customFormat="1" x14ac:dyDescent="0.2">
      <c r="B1" s="42"/>
      <c r="D1" s="42"/>
      <c r="E1" s="42"/>
      <c r="G1" s="176"/>
      <c r="H1" s="176"/>
      <c r="I1" s="176"/>
    </row>
    <row r="2" spans="1:13" s="41" customFormat="1" x14ac:dyDescent="0.2">
      <c r="B2" s="42"/>
      <c r="D2" s="42"/>
      <c r="E2" s="42"/>
      <c r="G2" s="176"/>
      <c r="H2" s="176"/>
      <c r="I2" s="176"/>
    </row>
    <row r="3" spans="1:13" s="41" customFormat="1" x14ac:dyDescent="0.2">
      <c r="B3" s="42"/>
      <c r="D3" s="42"/>
      <c r="E3" s="42"/>
      <c r="G3" s="176"/>
      <c r="H3" s="176"/>
      <c r="I3" s="176"/>
    </row>
    <row r="4" spans="1:13" s="41" customFormat="1" x14ac:dyDescent="0.2">
      <c r="B4" s="42"/>
      <c r="D4" s="42"/>
      <c r="E4" s="42"/>
      <c r="G4" s="176"/>
      <c r="H4" s="176"/>
      <c r="I4" s="176"/>
    </row>
    <row r="5" spans="1:13" s="41" customFormat="1" x14ac:dyDescent="0.2">
      <c r="B5" s="42"/>
      <c r="D5" s="42"/>
      <c r="E5" s="42"/>
    </row>
    <row r="6" spans="1:13" s="41" customFormat="1" x14ac:dyDescent="0.2">
      <c r="B6" s="43"/>
      <c r="D6" s="43"/>
      <c r="E6" s="43"/>
    </row>
    <row r="7" spans="1:13" s="41" customFormat="1" x14ac:dyDescent="0.2">
      <c r="A7" s="44" t="s">
        <v>0</v>
      </c>
      <c r="B7" s="42"/>
      <c r="D7" s="42"/>
      <c r="E7" s="42"/>
    </row>
    <row r="8" spans="1:13" s="41" customFormat="1" x14ac:dyDescent="0.2">
      <c r="B8" s="42"/>
      <c r="D8" s="42"/>
      <c r="E8" s="42"/>
    </row>
    <row r="9" spans="1:13" s="47" customFormat="1" ht="38.25" x14ac:dyDescent="0.2">
      <c r="A9" s="45" t="s">
        <v>1</v>
      </c>
      <c r="B9" s="46" t="s">
        <v>2</v>
      </c>
      <c r="C9" s="46" t="s">
        <v>3</v>
      </c>
      <c r="D9" s="46" t="s">
        <v>4</v>
      </c>
      <c r="E9" s="46" t="s">
        <v>5</v>
      </c>
      <c r="F9" s="46" t="s">
        <v>6</v>
      </c>
    </row>
    <row r="10" spans="1:13" x14ac:dyDescent="0.2">
      <c r="A10" s="1" t="s">
        <v>154</v>
      </c>
      <c r="B10" s="2"/>
      <c r="C10" s="3">
        <f t="shared" ref="C10:C23" si="0">E10*1.24</f>
        <v>0</v>
      </c>
      <c r="D10" s="3">
        <f t="shared" ref="D10:D23" si="1">E10*0.24</f>
        <v>0</v>
      </c>
      <c r="E10" s="3"/>
      <c r="F10" s="3">
        <f t="shared" ref="F10:F23" si="2">E10*0.5</f>
        <v>0</v>
      </c>
      <c r="M10" s="33" t="s">
        <v>7</v>
      </c>
    </row>
    <row r="11" spans="1:13" x14ac:dyDescent="0.2">
      <c r="A11" s="1" t="s">
        <v>155</v>
      </c>
      <c r="B11" s="2"/>
      <c r="C11" s="3">
        <f t="shared" si="0"/>
        <v>0</v>
      </c>
      <c r="D11" s="51">
        <f t="shared" si="1"/>
        <v>0</v>
      </c>
      <c r="E11" s="3"/>
      <c r="F11" s="3">
        <f t="shared" si="2"/>
        <v>0</v>
      </c>
      <c r="M11" s="33" t="s">
        <v>8</v>
      </c>
    </row>
    <row r="12" spans="1:13" x14ac:dyDescent="0.2">
      <c r="A12" s="1" t="s">
        <v>156</v>
      </c>
      <c r="B12" s="2"/>
      <c r="C12" s="3">
        <f t="shared" si="0"/>
        <v>0</v>
      </c>
      <c r="D12" s="3">
        <f t="shared" si="1"/>
        <v>0</v>
      </c>
      <c r="E12" s="3"/>
      <c r="F12" s="3">
        <f t="shared" si="2"/>
        <v>0</v>
      </c>
      <c r="M12" s="33" t="s">
        <v>9</v>
      </c>
    </row>
    <row r="13" spans="1:13" x14ac:dyDescent="0.2">
      <c r="A13" s="1" t="s">
        <v>157</v>
      </c>
      <c r="B13" s="2"/>
      <c r="C13" s="3">
        <f t="shared" si="0"/>
        <v>0</v>
      </c>
      <c r="D13" s="3">
        <f t="shared" si="1"/>
        <v>0</v>
      </c>
      <c r="E13" s="3"/>
      <c r="F13" s="3">
        <f t="shared" si="2"/>
        <v>0</v>
      </c>
    </row>
    <row r="14" spans="1:13" x14ac:dyDescent="0.2">
      <c r="A14" s="1" t="s">
        <v>158</v>
      </c>
      <c r="B14" s="2"/>
      <c r="C14" s="3">
        <f t="shared" si="0"/>
        <v>0</v>
      </c>
      <c r="D14" s="3">
        <f t="shared" si="1"/>
        <v>0</v>
      </c>
      <c r="E14" s="3"/>
      <c r="F14" s="3">
        <f t="shared" si="2"/>
        <v>0</v>
      </c>
    </row>
    <row r="15" spans="1:13" x14ac:dyDescent="0.2">
      <c r="A15" s="1" t="s">
        <v>159</v>
      </c>
      <c r="B15" s="2"/>
      <c r="C15" s="3">
        <f t="shared" si="0"/>
        <v>0</v>
      </c>
      <c r="D15" s="3">
        <f t="shared" si="1"/>
        <v>0</v>
      </c>
      <c r="E15" s="3"/>
      <c r="F15" s="3">
        <f t="shared" si="2"/>
        <v>0</v>
      </c>
    </row>
    <row r="16" spans="1:13" x14ac:dyDescent="0.2">
      <c r="A16" s="1" t="s">
        <v>159</v>
      </c>
      <c r="B16" s="2"/>
      <c r="C16" s="3">
        <f t="shared" si="0"/>
        <v>0</v>
      </c>
      <c r="D16" s="3">
        <f t="shared" si="1"/>
        <v>0</v>
      </c>
      <c r="E16" s="3"/>
      <c r="F16" s="3">
        <f t="shared" si="2"/>
        <v>0</v>
      </c>
    </row>
    <row r="17" spans="1:6" x14ac:dyDescent="0.2">
      <c r="A17" s="1" t="s">
        <v>159</v>
      </c>
      <c r="B17" s="2"/>
      <c r="C17" s="3">
        <f t="shared" si="0"/>
        <v>0</v>
      </c>
      <c r="D17" s="3">
        <f t="shared" si="1"/>
        <v>0</v>
      </c>
      <c r="E17" s="3"/>
      <c r="F17" s="3">
        <f t="shared" si="2"/>
        <v>0</v>
      </c>
    </row>
    <row r="18" spans="1:6" x14ac:dyDescent="0.2">
      <c r="A18" s="1" t="s">
        <v>10</v>
      </c>
      <c r="B18" s="2"/>
      <c r="C18" s="3">
        <f t="shared" si="0"/>
        <v>0</v>
      </c>
      <c r="D18" s="3">
        <f t="shared" si="1"/>
        <v>0</v>
      </c>
      <c r="E18" s="3"/>
      <c r="F18" s="3">
        <f t="shared" si="2"/>
        <v>0</v>
      </c>
    </row>
    <row r="19" spans="1:6" x14ac:dyDescent="0.2">
      <c r="A19" s="1" t="s">
        <v>10</v>
      </c>
      <c r="B19" s="2"/>
      <c r="C19" s="3">
        <f t="shared" si="0"/>
        <v>0</v>
      </c>
      <c r="D19" s="3">
        <f t="shared" si="1"/>
        <v>0</v>
      </c>
      <c r="E19" s="3"/>
      <c r="F19" s="3">
        <f t="shared" si="2"/>
        <v>0</v>
      </c>
    </row>
    <row r="20" spans="1:6" x14ac:dyDescent="0.2">
      <c r="A20" s="1" t="s">
        <v>10</v>
      </c>
      <c r="B20" s="2"/>
      <c r="C20" s="3">
        <f t="shared" si="0"/>
        <v>0</v>
      </c>
      <c r="D20" s="3">
        <f t="shared" si="1"/>
        <v>0</v>
      </c>
      <c r="E20" s="3"/>
      <c r="F20" s="3">
        <f t="shared" si="2"/>
        <v>0</v>
      </c>
    </row>
    <row r="21" spans="1:6" x14ac:dyDescent="0.2">
      <c r="A21" s="1" t="s">
        <v>10</v>
      </c>
      <c r="B21" s="2"/>
      <c r="C21" s="3">
        <f t="shared" si="0"/>
        <v>0</v>
      </c>
      <c r="D21" s="3">
        <f t="shared" si="1"/>
        <v>0</v>
      </c>
      <c r="E21" s="3"/>
      <c r="F21" s="3">
        <f t="shared" si="2"/>
        <v>0</v>
      </c>
    </row>
    <row r="22" spans="1:6" x14ac:dyDescent="0.2">
      <c r="A22" s="1" t="s">
        <v>10</v>
      </c>
      <c r="B22" s="2"/>
      <c r="C22" s="3">
        <f t="shared" si="0"/>
        <v>0</v>
      </c>
      <c r="D22" s="3">
        <f t="shared" si="1"/>
        <v>0</v>
      </c>
      <c r="E22" s="3"/>
      <c r="F22" s="3">
        <f t="shared" si="2"/>
        <v>0</v>
      </c>
    </row>
    <row r="23" spans="1:6" x14ac:dyDescent="0.2">
      <c r="A23" s="1" t="s">
        <v>10</v>
      </c>
      <c r="B23" s="2"/>
      <c r="C23" s="3">
        <f t="shared" si="0"/>
        <v>0</v>
      </c>
      <c r="D23" s="3">
        <f t="shared" si="1"/>
        <v>0</v>
      </c>
      <c r="E23" s="3"/>
      <c r="F23" s="3">
        <f t="shared" si="2"/>
        <v>0</v>
      </c>
    </row>
    <row r="24" spans="1:6" s="41" customFormat="1" x14ac:dyDescent="0.2">
      <c r="A24" s="48" t="s">
        <v>11</v>
      </c>
      <c r="B24" s="49"/>
      <c r="C24" s="50">
        <f>SUM(C10:C23)</f>
        <v>0</v>
      </c>
      <c r="D24" s="50">
        <f>SUM(D10:D23)</f>
        <v>0</v>
      </c>
      <c r="E24" s="50">
        <f>SUM(E10:E23)</f>
        <v>0</v>
      </c>
      <c r="F24" s="50">
        <f>SUM(F10:F23)</f>
        <v>0</v>
      </c>
    </row>
    <row r="25" spans="1:6" x14ac:dyDescent="0.2">
      <c r="A25" s="35"/>
      <c r="B25" s="36"/>
      <c r="C25" s="37"/>
      <c r="D25" s="38"/>
      <c r="E25" s="38"/>
      <c r="F25" s="37"/>
    </row>
    <row r="26" spans="1:6" x14ac:dyDescent="0.2">
      <c r="A26" s="39"/>
      <c r="B26" s="36"/>
      <c r="C26" s="37"/>
      <c r="D26" s="38"/>
      <c r="E26" s="38"/>
      <c r="F26" s="37"/>
    </row>
    <row r="27" spans="1:6" x14ac:dyDescent="0.2">
      <c r="A27" s="40"/>
    </row>
  </sheetData>
  <sheetProtection algorithmName="SHA-512" hashValue="u9dkWI1PnqiMLhAn1IQjXHmAezyyHHcQx71I9PYPNDj4g0w8VJmfGWJ7BV0BzeE7TxfIPHl6A4bM/GY4w893KQ==" saltValue="dMXlGGZCaSQJCrbUTpt9Qw==" spinCount="100000" sheet="1"/>
  <mergeCells count="1">
    <mergeCell ref="G1:I4"/>
  </mergeCells>
  <dataValidations count="2">
    <dataValidation type="list" allowBlank="1" showInputMessage="1" showErrorMessage="1" error="Sisestus ei ole õige" sqref="B24" xr:uid="{00E600E1-00C1-4E67-AD7E-007A001900C8}">
      <formula1>#REF!</formula1>
    </dataValidation>
    <dataValidation type="list" allowBlank="1" showInputMessage="1" showErrorMessage="1" sqref="B10:B23" xr:uid="{0052000D-0051-4570-8879-00C6007A008E}">
      <formula1>$M$10:$M$12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6"/>
  <dimension ref="A3:N7"/>
  <sheetViews>
    <sheetView showGridLines="0" workbookViewId="0">
      <selection activeCell="D13" sqref="D13"/>
    </sheetView>
  </sheetViews>
  <sheetFormatPr defaultColWidth="8.85546875" defaultRowHeight="12.75" x14ac:dyDescent="0.2"/>
  <cols>
    <col min="1" max="1" width="24.7109375" style="53" customWidth="1"/>
    <col min="2" max="7" width="12.7109375" style="53" customWidth="1"/>
    <col min="8" max="16384" width="8.85546875" style="53"/>
  </cols>
  <sheetData>
    <row r="3" spans="1:14" ht="60" customHeight="1" x14ac:dyDescent="0.25">
      <c r="A3" s="179" t="s">
        <v>12</v>
      </c>
      <c r="B3" s="175" t="s">
        <v>141</v>
      </c>
      <c r="C3" s="175" t="s">
        <v>142</v>
      </c>
      <c r="D3" s="175" t="s">
        <v>143</v>
      </c>
      <c r="E3" s="175" t="s">
        <v>144</v>
      </c>
      <c r="F3" s="175" t="s">
        <v>145</v>
      </c>
      <c r="G3" s="175" t="s">
        <v>146</v>
      </c>
      <c r="H3" s="52"/>
      <c r="L3" s="181"/>
      <c r="M3" s="182"/>
      <c r="N3" s="182"/>
    </row>
    <row r="4" spans="1:14" s="55" customFormat="1" ht="60" customHeight="1" x14ac:dyDescent="0.2">
      <c r="A4" s="180"/>
      <c r="B4" s="4"/>
      <c r="C4" s="4"/>
      <c r="D4" s="4"/>
      <c r="E4" s="4"/>
      <c r="F4" s="4"/>
      <c r="G4" s="4"/>
      <c r="H4" s="54"/>
      <c r="L4" s="56"/>
      <c r="M4" s="56"/>
      <c r="N4" s="56"/>
    </row>
    <row r="5" spans="1:14" ht="16.149999999999999" customHeight="1" x14ac:dyDescent="0.2">
      <c r="A5" s="57"/>
      <c r="B5" s="177"/>
      <c r="C5" s="177"/>
      <c r="D5" s="177"/>
      <c r="E5" s="177"/>
      <c r="F5" s="177"/>
      <c r="G5" s="177"/>
      <c r="L5" s="56"/>
      <c r="M5" s="56"/>
      <c r="N5" s="56"/>
    </row>
    <row r="6" spans="1:14" ht="12.75" customHeight="1" x14ac:dyDescent="0.2">
      <c r="A6" s="57"/>
      <c r="B6" s="178"/>
      <c r="C6" s="178"/>
      <c r="D6" s="178"/>
      <c r="E6" s="178"/>
      <c r="F6" s="178"/>
      <c r="G6" s="178"/>
      <c r="L6" s="56"/>
      <c r="M6" s="56"/>
      <c r="N6" s="56"/>
    </row>
    <row r="7" spans="1:14" ht="12.75" customHeight="1" x14ac:dyDescent="0.2">
      <c r="A7" s="57"/>
      <c r="B7" s="178"/>
      <c r="C7" s="178"/>
      <c r="D7" s="178"/>
      <c r="E7" s="178"/>
      <c r="F7" s="178"/>
      <c r="G7" s="178"/>
    </row>
  </sheetData>
  <sheetProtection algorithmName="SHA-512" hashValue="Qmk4ByiZ3FOi+Zv/Ye0cQ4TZNqaEdZAeuro0ddEJ9Ed7w/ZjBxIk9DYUUMzBgaP5OCH4qrmVfpMyPcbbzx+9fQ==" saltValue="ZWMMXw990sduKYdlRlDdtA==" spinCount="100000" sheet="1" insertColumns="0" insertRows="0"/>
  <mergeCells count="3">
    <mergeCell ref="B5:G7"/>
    <mergeCell ref="A3:A4"/>
    <mergeCell ref="L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K55"/>
  <sheetViews>
    <sheetView showGridLines="0" tabSelected="1" workbookViewId="0">
      <pane ySplit="1" topLeftCell="A4" activePane="bottomLeft" state="frozen"/>
      <selection activeCell="F49" sqref="F49"/>
      <selection pane="bottomLeft" activeCell="I26" sqref="I26"/>
    </sheetView>
  </sheetViews>
  <sheetFormatPr defaultColWidth="9.140625" defaultRowHeight="12.75" outlineLevelRow="1" x14ac:dyDescent="0.2"/>
  <cols>
    <col min="1" max="1" width="56.7109375" style="59" customWidth="1"/>
    <col min="2" max="2" width="20.7109375" style="59" customWidth="1"/>
    <col min="3" max="3" width="18" style="75" customWidth="1"/>
    <col min="4" max="4" width="18.5703125" style="71" customWidth="1"/>
    <col min="5" max="5" width="18.7109375" style="71" customWidth="1"/>
    <col min="6" max="6" width="19.42578125" style="71" customWidth="1"/>
    <col min="7" max="7" width="21.5703125" style="71" customWidth="1"/>
    <col min="8" max="8" width="2.7109375" style="27" customWidth="1"/>
    <col min="9" max="9" width="33.140625" style="58" customWidth="1"/>
    <col min="10" max="10" width="9.140625" style="58" customWidth="1"/>
    <col min="11" max="11" width="23.28515625" style="58" hidden="1" customWidth="1"/>
    <col min="12" max="16384" width="9.140625" style="58"/>
  </cols>
  <sheetData>
    <row r="1" spans="1:11" ht="66.75" customHeight="1" x14ac:dyDescent="0.2">
      <c r="A1" s="53"/>
      <c r="B1" s="171" t="s">
        <v>141</v>
      </c>
      <c r="C1" s="171" t="s">
        <v>147</v>
      </c>
      <c r="D1" s="171" t="s">
        <v>143</v>
      </c>
      <c r="E1" s="171" t="s">
        <v>144</v>
      </c>
      <c r="F1" s="171" t="s">
        <v>145</v>
      </c>
      <c r="G1" s="171" t="s">
        <v>146</v>
      </c>
      <c r="H1" s="172"/>
      <c r="I1" s="182"/>
      <c r="J1" s="182"/>
      <c r="K1" s="182"/>
    </row>
    <row r="2" spans="1:11" s="77" customFormat="1" ht="15" x14ac:dyDescent="0.2">
      <c r="A2"/>
      <c r="B2"/>
      <c r="C2"/>
      <c r="D2"/>
      <c r="E2"/>
      <c r="F2"/>
      <c r="G2"/>
      <c r="H2" s="76"/>
    </row>
    <row r="3" spans="1:11" s="77" customFormat="1" x14ac:dyDescent="0.2">
      <c r="A3" s="78" t="s">
        <v>13</v>
      </c>
      <c r="B3" s="79"/>
      <c r="C3" s="80"/>
      <c r="D3" s="81"/>
      <c r="E3" s="81"/>
      <c r="F3" s="81"/>
      <c r="G3" s="81"/>
      <c r="H3" s="82"/>
    </row>
    <row r="4" spans="1:11" s="77" customFormat="1" x14ac:dyDescent="0.2">
      <c r="A4" s="83" t="s">
        <v>14</v>
      </c>
      <c r="B4" s="84">
        <f t="shared" ref="B4:G4" si="0">SUM(B5:B12)</f>
        <v>0</v>
      </c>
      <c r="C4" s="84">
        <f t="shared" si="0"/>
        <v>0</v>
      </c>
      <c r="D4" s="84">
        <f t="shared" si="0"/>
        <v>0</v>
      </c>
      <c r="E4" s="84">
        <f t="shared" si="0"/>
        <v>0</v>
      </c>
      <c r="F4" s="84">
        <f t="shared" si="0"/>
        <v>0</v>
      </c>
      <c r="G4" s="84">
        <f t="shared" si="0"/>
        <v>0</v>
      </c>
      <c r="H4" s="85"/>
      <c r="I4" s="86" t="s">
        <v>15</v>
      </c>
      <c r="K4" s="86" t="s">
        <v>16</v>
      </c>
    </row>
    <row r="5" spans="1:11" x14ac:dyDescent="0.2">
      <c r="A5" s="6" t="s">
        <v>17</v>
      </c>
      <c r="B5" s="7"/>
      <c r="C5" s="7"/>
      <c r="D5" s="7"/>
      <c r="E5" s="7"/>
      <c r="F5" s="7"/>
      <c r="G5" s="7"/>
      <c r="H5" s="5"/>
      <c r="I5" s="8" t="s">
        <v>18</v>
      </c>
      <c r="K5" s="60" t="s">
        <v>18</v>
      </c>
    </row>
    <row r="6" spans="1:11" x14ac:dyDescent="0.2">
      <c r="A6" s="6" t="s">
        <v>19</v>
      </c>
      <c r="B6" s="7"/>
      <c r="C6" s="7"/>
      <c r="D6" s="7"/>
      <c r="E6" s="7"/>
      <c r="F6" s="7"/>
      <c r="G6" s="7"/>
      <c r="H6" s="5"/>
      <c r="I6" s="8" t="s">
        <v>18</v>
      </c>
      <c r="K6" s="60" t="s">
        <v>20</v>
      </c>
    </row>
    <row r="7" spans="1:11" x14ac:dyDescent="0.2">
      <c r="A7" s="6" t="s">
        <v>21</v>
      </c>
      <c r="B7" s="7"/>
      <c r="C7" s="7"/>
      <c r="D7" s="7"/>
      <c r="E7" s="7"/>
      <c r="F7" s="7"/>
      <c r="G7" s="7"/>
      <c r="H7" s="5"/>
      <c r="I7" s="8" t="s">
        <v>18</v>
      </c>
      <c r="K7" s="60"/>
    </row>
    <row r="8" spans="1:11" x14ac:dyDescent="0.2">
      <c r="A8" s="6" t="s">
        <v>22</v>
      </c>
      <c r="B8" s="7"/>
      <c r="C8" s="7"/>
      <c r="D8" s="7"/>
      <c r="E8" s="7"/>
      <c r="F8" s="7"/>
      <c r="G8" s="7"/>
      <c r="H8" s="5"/>
      <c r="I8" s="8" t="s">
        <v>18</v>
      </c>
    </row>
    <row r="9" spans="1:11" x14ac:dyDescent="0.2">
      <c r="A9" s="6" t="s">
        <v>23</v>
      </c>
      <c r="B9" s="7"/>
      <c r="C9" s="7"/>
      <c r="D9" s="7"/>
      <c r="E9" s="7"/>
      <c r="F9" s="7"/>
      <c r="G9" s="7"/>
      <c r="H9" s="5"/>
      <c r="I9" s="8" t="s">
        <v>20</v>
      </c>
    </row>
    <row r="10" spans="1:11" x14ac:dyDescent="0.2">
      <c r="A10" s="6" t="s">
        <v>10</v>
      </c>
      <c r="B10" s="7"/>
      <c r="C10" s="7"/>
      <c r="D10" s="7"/>
      <c r="E10" s="7"/>
      <c r="F10" s="7"/>
      <c r="G10" s="7"/>
      <c r="H10" s="5"/>
      <c r="I10" s="8"/>
    </row>
    <row r="11" spans="1:11" x14ac:dyDescent="0.2">
      <c r="A11" s="6" t="s">
        <v>10</v>
      </c>
      <c r="B11" s="7"/>
      <c r="C11" s="7"/>
      <c r="D11" s="7"/>
      <c r="E11" s="7"/>
      <c r="F11" s="7"/>
      <c r="G11" s="7"/>
      <c r="H11" s="5"/>
      <c r="I11" s="8"/>
    </row>
    <row r="12" spans="1:11" x14ac:dyDescent="0.2">
      <c r="A12" s="6" t="s">
        <v>24</v>
      </c>
      <c r="B12" s="7"/>
      <c r="C12" s="7"/>
      <c r="D12" s="7"/>
      <c r="E12" s="7"/>
      <c r="F12" s="7"/>
      <c r="G12" s="7"/>
      <c r="H12" s="5"/>
      <c r="I12" s="8" t="s">
        <v>20</v>
      </c>
    </row>
    <row r="13" spans="1:11" s="77" customFormat="1" x14ac:dyDescent="0.2">
      <c r="A13" s="170" t="s">
        <v>25</v>
      </c>
      <c r="B13" s="7"/>
      <c r="C13" s="7"/>
      <c r="D13" s="7"/>
      <c r="E13" s="7"/>
      <c r="F13" s="7"/>
      <c r="G13" s="7"/>
      <c r="H13" s="87"/>
    </row>
    <row r="14" spans="1:11" s="77" customFormat="1" x14ac:dyDescent="0.2">
      <c r="A14" s="88" t="s">
        <v>26</v>
      </c>
      <c r="B14" s="89">
        <f>B4+B13</f>
        <v>0</v>
      </c>
      <c r="C14" s="89">
        <f>C4+C13</f>
        <v>0</v>
      </c>
      <c r="D14" s="89">
        <f t="shared" ref="D14:G14" si="1">D4+D13</f>
        <v>0</v>
      </c>
      <c r="E14" s="89">
        <f t="shared" si="1"/>
        <v>0</v>
      </c>
      <c r="F14" s="89">
        <f t="shared" si="1"/>
        <v>0</v>
      </c>
      <c r="G14" s="89">
        <f t="shared" si="1"/>
        <v>0</v>
      </c>
      <c r="H14" s="87"/>
    </row>
    <row r="15" spans="1:11" ht="18" customHeight="1" x14ac:dyDescent="0.2">
      <c r="A15" s="61"/>
      <c r="B15" s="62"/>
      <c r="C15" s="63"/>
      <c r="D15" s="64"/>
      <c r="E15" s="64"/>
      <c r="F15" s="64"/>
      <c r="G15" s="64"/>
      <c r="H15" s="65"/>
    </row>
    <row r="16" spans="1:11" s="77" customFormat="1" x14ac:dyDescent="0.2">
      <c r="A16" s="90" t="s">
        <v>27</v>
      </c>
      <c r="B16" s="91"/>
      <c r="C16" s="92"/>
      <c r="D16" s="93"/>
      <c r="E16" s="93"/>
      <c r="F16" s="93"/>
      <c r="G16" s="93"/>
      <c r="H16" s="94"/>
    </row>
    <row r="17" spans="1:8" x14ac:dyDescent="0.2">
      <c r="A17" s="95" t="s">
        <v>28</v>
      </c>
      <c r="B17" s="10"/>
      <c r="C17" s="11"/>
      <c r="D17" s="11"/>
      <c r="E17" s="11"/>
      <c r="F17" s="11"/>
      <c r="G17" s="11"/>
      <c r="H17" s="12"/>
    </row>
    <row r="18" spans="1:8" x14ac:dyDescent="0.2">
      <c r="A18" s="95" t="s">
        <v>29</v>
      </c>
      <c r="B18" s="10"/>
      <c r="C18" s="13"/>
      <c r="D18" s="14"/>
      <c r="E18" s="14"/>
      <c r="F18" s="14"/>
      <c r="G18" s="14"/>
      <c r="H18" s="15"/>
    </row>
    <row r="19" spans="1:8" x14ac:dyDescent="0.2">
      <c r="A19" s="95" t="s">
        <v>30</v>
      </c>
      <c r="B19" s="16"/>
      <c r="C19" s="13"/>
      <c r="D19" s="14"/>
      <c r="E19" s="14"/>
      <c r="F19" s="14"/>
      <c r="G19" s="14"/>
      <c r="H19" s="15"/>
    </row>
    <row r="20" spans="1:8" x14ac:dyDescent="0.2">
      <c r="A20" s="95" t="s">
        <v>31</v>
      </c>
      <c r="B20" s="7"/>
      <c r="C20" s="7"/>
      <c r="D20" s="7"/>
      <c r="E20" s="7"/>
      <c r="F20" s="7"/>
      <c r="G20" s="7"/>
      <c r="H20" s="9"/>
    </row>
    <row r="21" spans="1:8" x14ac:dyDescent="0.2">
      <c r="A21" s="95" t="s">
        <v>32</v>
      </c>
      <c r="B21" s="7"/>
      <c r="C21" s="7"/>
      <c r="D21" s="7"/>
      <c r="E21" s="7"/>
      <c r="F21" s="7"/>
      <c r="G21" s="7"/>
      <c r="H21" s="9"/>
    </row>
    <row r="22" spans="1:8" s="77" customFormat="1" x14ac:dyDescent="0.2">
      <c r="A22" s="83" t="s">
        <v>33</v>
      </c>
      <c r="B22" s="84">
        <f>SUM(B23:B26)</f>
        <v>0</v>
      </c>
      <c r="C22" s="84">
        <f>SUM(C23:C26)</f>
        <v>0</v>
      </c>
      <c r="D22" s="84">
        <f t="shared" ref="D22:G22" si="2">SUM(D23:D26)</f>
        <v>0</v>
      </c>
      <c r="E22" s="84">
        <f t="shared" si="2"/>
        <v>0</v>
      </c>
      <c r="F22" s="84">
        <f t="shared" si="2"/>
        <v>0</v>
      </c>
      <c r="G22" s="84">
        <f t="shared" si="2"/>
        <v>0</v>
      </c>
      <c r="H22" s="87"/>
    </row>
    <row r="23" spans="1:8" outlineLevel="1" x14ac:dyDescent="0.2">
      <c r="A23" s="6" t="s">
        <v>34</v>
      </c>
      <c r="B23" s="17"/>
      <c r="C23" s="18"/>
      <c r="D23" s="18"/>
      <c r="E23" s="18"/>
      <c r="F23" s="18"/>
      <c r="G23" s="18"/>
      <c r="H23" s="19"/>
    </row>
    <row r="24" spans="1:8" s="77" customFormat="1" outlineLevel="1" x14ac:dyDescent="0.2">
      <c r="A24" s="6" t="s">
        <v>35</v>
      </c>
      <c r="B24" s="17">
        <f>B23*0.33</f>
        <v>0</v>
      </c>
      <c r="C24" s="17">
        <f t="shared" ref="C24:G24" si="3">C23*0.33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97"/>
    </row>
    <row r="25" spans="1:8" s="77" customFormat="1" outlineLevel="1" x14ac:dyDescent="0.2">
      <c r="A25" s="6" t="s">
        <v>36</v>
      </c>
      <c r="B25" s="17">
        <f>0.008*B23</f>
        <v>0</v>
      </c>
      <c r="C25" s="17">
        <f t="shared" ref="C25:G25" si="4">0.008*C23</f>
        <v>0</v>
      </c>
      <c r="D25" s="17">
        <f t="shared" si="4"/>
        <v>0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87"/>
    </row>
    <row r="26" spans="1:8" outlineLevel="1" x14ac:dyDescent="0.2">
      <c r="A26" s="6" t="s">
        <v>10</v>
      </c>
      <c r="B26" s="17"/>
      <c r="C26" s="17"/>
      <c r="D26" s="17"/>
      <c r="E26" s="17"/>
      <c r="F26" s="17"/>
      <c r="G26" s="17"/>
      <c r="H26" s="9"/>
    </row>
    <row r="27" spans="1:8" s="77" customFormat="1" x14ac:dyDescent="0.2">
      <c r="A27" s="98" t="s">
        <v>37</v>
      </c>
      <c r="B27" s="84">
        <f>SUM(B28:B31)</f>
        <v>0</v>
      </c>
      <c r="C27" s="84">
        <f t="shared" ref="C27:G27" si="5">SUM(C28:C31)</f>
        <v>0</v>
      </c>
      <c r="D27" s="84">
        <f t="shared" si="5"/>
        <v>0</v>
      </c>
      <c r="E27" s="84">
        <f t="shared" si="5"/>
        <v>0</v>
      </c>
      <c r="F27" s="84">
        <f t="shared" si="5"/>
        <v>0</v>
      </c>
      <c r="G27" s="84">
        <f t="shared" si="5"/>
        <v>0</v>
      </c>
      <c r="H27" s="87"/>
    </row>
    <row r="28" spans="1:8" outlineLevel="1" x14ac:dyDescent="0.2">
      <c r="A28" s="96" t="s">
        <v>38</v>
      </c>
      <c r="B28" s="17"/>
      <c r="C28" s="17"/>
      <c r="D28" s="17"/>
      <c r="E28" s="17"/>
      <c r="F28" s="17"/>
      <c r="G28" s="17"/>
      <c r="H28" s="9"/>
    </row>
    <row r="29" spans="1:8" outlineLevel="1" x14ac:dyDescent="0.2">
      <c r="A29" s="96" t="s">
        <v>39</v>
      </c>
      <c r="C29" s="17"/>
      <c r="D29" s="17"/>
      <c r="E29" s="17"/>
      <c r="F29" s="17"/>
      <c r="G29" s="17"/>
      <c r="H29" s="9"/>
    </row>
    <row r="30" spans="1:8" outlineLevel="1" x14ac:dyDescent="0.2">
      <c r="A30" s="96" t="s">
        <v>40</v>
      </c>
      <c r="B30" s="17"/>
      <c r="C30" s="17"/>
      <c r="D30" s="17"/>
      <c r="E30" s="17"/>
      <c r="F30" s="17"/>
      <c r="G30" s="17"/>
      <c r="H30" s="9"/>
    </row>
    <row r="31" spans="1:8" outlineLevel="1" x14ac:dyDescent="0.2">
      <c r="A31" s="96" t="s">
        <v>41</v>
      </c>
      <c r="B31" s="17"/>
      <c r="C31" s="17"/>
      <c r="D31" s="17"/>
      <c r="E31" s="17"/>
      <c r="F31" s="17"/>
      <c r="G31" s="17"/>
      <c r="H31" s="9"/>
    </row>
    <row r="32" spans="1:8" s="99" customFormat="1" x14ac:dyDescent="0.2">
      <c r="A32" s="169" t="s">
        <v>42</v>
      </c>
      <c r="B32" s="20"/>
      <c r="C32" s="20"/>
      <c r="D32" s="20"/>
      <c r="E32" s="20"/>
      <c r="F32" s="20"/>
      <c r="G32" s="20"/>
      <c r="H32" s="87"/>
    </row>
    <row r="33" spans="1:8" x14ac:dyDescent="0.2">
      <c r="A33" s="100" t="s">
        <v>43</v>
      </c>
      <c r="B33" s="101">
        <f>SUM(B17:B20)+B21+B22+B27+B32</f>
        <v>0</v>
      </c>
      <c r="C33" s="101">
        <f t="shared" ref="C33:G33" si="6">SUM(C17:C20)+C21+C22+C27+C32</f>
        <v>0</v>
      </c>
      <c r="D33" s="101">
        <f t="shared" si="6"/>
        <v>0</v>
      </c>
      <c r="E33" s="101">
        <f t="shared" si="6"/>
        <v>0</v>
      </c>
      <c r="F33" s="101">
        <f t="shared" si="6"/>
        <v>0</v>
      </c>
      <c r="G33" s="101">
        <f t="shared" si="6"/>
        <v>0</v>
      </c>
      <c r="H33" s="22"/>
    </row>
    <row r="34" spans="1:8" s="66" customFormat="1" x14ac:dyDescent="0.2">
      <c r="A34" s="67"/>
      <c r="B34" s="68"/>
      <c r="C34" s="68"/>
      <c r="D34" s="68"/>
      <c r="E34" s="68"/>
      <c r="F34" s="68"/>
      <c r="G34" s="68"/>
      <c r="H34" s="22"/>
    </row>
    <row r="35" spans="1:8" s="66" customFormat="1" x14ac:dyDescent="0.2">
      <c r="A35" s="69"/>
      <c r="B35" s="70"/>
      <c r="C35" s="70"/>
      <c r="D35" s="70"/>
      <c r="E35" s="70"/>
      <c r="F35" s="70"/>
      <c r="G35" s="70"/>
      <c r="H35" s="22"/>
    </row>
    <row r="36" spans="1:8" s="77" customFormat="1" x14ac:dyDescent="0.2">
      <c r="A36" s="100" t="s">
        <v>44</v>
      </c>
      <c r="B36" s="101">
        <f>B14-B33</f>
        <v>0</v>
      </c>
      <c r="C36" s="101">
        <f>C14-C33</f>
        <v>0</v>
      </c>
      <c r="D36" s="101">
        <f t="shared" ref="D36:G36" si="7">D14-D33</f>
        <v>0</v>
      </c>
      <c r="E36" s="101">
        <f t="shared" si="7"/>
        <v>0</v>
      </c>
      <c r="F36" s="101">
        <f t="shared" si="7"/>
        <v>0</v>
      </c>
      <c r="G36" s="101">
        <f t="shared" si="7"/>
        <v>0</v>
      </c>
      <c r="H36" s="102"/>
    </row>
    <row r="37" spans="1:8" x14ac:dyDescent="0.2">
      <c r="A37" s="103" t="s">
        <v>45</v>
      </c>
      <c r="B37" s="21"/>
      <c r="C37" s="21"/>
      <c r="D37" s="21"/>
      <c r="E37" s="21"/>
      <c r="F37" s="21"/>
      <c r="G37" s="21"/>
      <c r="H37" s="22"/>
    </row>
    <row r="38" spans="1:8" x14ac:dyDescent="0.2">
      <c r="A38" s="103" t="s">
        <v>46</v>
      </c>
      <c r="B38" s="21"/>
      <c r="C38" s="21"/>
      <c r="D38" s="21"/>
      <c r="E38" s="21"/>
      <c r="F38" s="21"/>
      <c r="G38" s="21"/>
      <c r="H38" s="22"/>
    </row>
    <row r="39" spans="1:8" x14ac:dyDescent="0.2">
      <c r="A39" s="103" t="s">
        <v>47</v>
      </c>
      <c r="B39" s="21"/>
      <c r="C39" s="21"/>
      <c r="D39" s="21"/>
      <c r="E39" s="21"/>
      <c r="F39" s="21"/>
      <c r="G39" s="21"/>
      <c r="H39" s="22"/>
    </row>
    <row r="40" spans="1:8" ht="14.25" x14ac:dyDescent="0.2">
      <c r="A40" s="103" t="s">
        <v>48</v>
      </c>
      <c r="B40" s="21"/>
      <c r="C40" s="21"/>
      <c r="D40" s="23"/>
      <c r="E40" s="23"/>
      <c r="F40" s="23"/>
      <c r="G40" s="23"/>
      <c r="H40" s="24"/>
    </row>
    <row r="41" spans="1:8" ht="14.25" x14ac:dyDescent="0.2">
      <c r="A41" s="103" t="s">
        <v>49</v>
      </c>
      <c r="C41" s="17"/>
      <c r="D41" s="17"/>
      <c r="E41" s="17"/>
      <c r="F41" s="17"/>
      <c r="G41" s="17"/>
      <c r="H41" s="9"/>
    </row>
    <row r="42" spans="1:8" x14ac:dyDescent="0.2">
      <c r="A42" s="104" t="s">
        <v>50</v>
      </c>
      <c r="B42" s="17"/>
      <c r="C42" s="17"/>
      <c r="D42" s="25"/>
      <c r="E42" s="25"/>
      <c r="F42" s="25"/>
      <c r="G42" s="25"/>
      <c r="H42" s="22"/>
    </row>
    <row r="43" spans="1:8" x14ac:dyDescent="0.2">
      <c r="A43" s="103" t="s">
        <v>51</v>
      </c>
      <c r="B43" s="17"/>
      <c r="C43" s="17"/>
      <c r="D43" s="25"/>
      <c r="E43" s="25"/>
      <c r="F43" s="25"/>
      <c r="G43" s="25"/>
      <c r="H43" s="22"/>
    </row>
    <row r="44" spans="1:8" s="77" customFormat="1" x14ac:dyDescent="0.2">
      <c r="A44" s="100" t="s">
        <v>52</v>
      </c>
      <c r="B44" s="101">
        <f>SUM(B36:B43)</f>
        <v>0</v>
      </c>
      <c r="C44" s="101">
        <f t="shared" ref="C44:G44" si="8">SUM(C36:C43)</f>
        <v>0</v>
      </c>
      <c r="D44" s="101">
        <f t="shared" si="8"/>
        <v>0</v>
      </c>
      <c r="E44" s="101">
        <f t="shared" si="8"/>
        <v>0</v>
      </c>
      <c r="F44" s="101">
        <f t="shared" si="8"/>
        <v>0</v>
      </c>
      <c r="G44" s="101">
        <f t="shared" si="8"/>
        <v>0</v>
      </c>
      <c r="H44" s="102"/>
    </row>
    <row r="45" spans="1:8" s="66" customFormat="1" x14ac:dyDescent="0.2">
      <c r="A45" s="67"/>
      <c r="B45" s="68"/>
      <c r="C45" s="68"/>
      <c r="D45" s="68"/>
      <c r="E45" s="68"/>
      <c r="F45" s="68"/>
      <c r="G45" s="68"/>
      <c r="H45" s="22"/>
    </row>
    <row r="46" spans="1:8" s="66" customFormat="1" x14ac:dyDescent="0.2">
      <c r="A46" s="69"/>
      <c r="B46" s="70"/>
      <c r="C46" s="70"/>
      <c r="D46" s="70"/>
      <c r="E46" s="70"/>
      <c r="F46" s="70"/>
      <c r="G46" s="70"/>
      <c r="H46" s="22"/>
    </row>
    <row r="47" spans="1:8" s="77" customFormat="1" x14ac:dyDescent="0.2">
      <c r="A47" s="105" t="s">
        <v>53</v>
      </c>
      <c r="B47" s="106">
        <f>ROUND(Töötajad!B4,2)</f>
        <v>0</v>
      </c>
      <c r="C47" s="106">
        <f>ROUND(Töötajad!C4,2)</f>
        <v>0</v>
      </c>
      <c r="D47" s="106">
        <f>ROUND(Töötajad!D4,2)</f>
        <v>0</v>
      </c>
      <c r="E47" s="106">
        <f>ROUND(Töötajad!E4,2)</f>
        <v>0</v>
      </c>
      <c r="F47" s="106">
        <f>ROUND(Töötajad!F4,2)</f>
        <v>0</v>
      </c>
      <c r="G47" s="106">
        <f>ROUND(Töötajad!G4,2)</f>
        <v>0</v>
      </c>
      <c r="H47" s="107"/>
    </row>
    <row r="48" spans="1:8" s="109" customFormat="1" x14ac:dyDescent="0.2">
      <c r="A48" s="108" t="s">
        <v>54</v>
      </c>
      <c r="B48" s="89" t="str">
        <f>IF(B47&gt;0,(B36+B22+B27)/B47,"Tõõtajate arv on null")</f>
        <v>Tõõtajate arv on null</v>
      </c>
      <c r="C48" s="89" t="str">
        <f t="shared" ref="C48:G48" si="9">IF(C47&gt;0,(C36+C22+C27)/C47,"Tõõtajate arv on null")</f>
        <v>Tõõtajate arv on null</v>
      </c>
      <c r="D48" s="89" t="str">
        <f t="shared" si="9"/>
        <v>Tõõtajate arv on null</v>
      </c>
      <c r="E48" s="89" t="str">
        <f t="shared" si="9"/>
        <v>Tõõtajate arv on null</v>
      </c>
      <c r="F48" s="89" t="str">
        <f t="shared" si="9"/>
        <v>Tõõtajate arv on null</v>
      </c>
      <c r="G48" s="89" t="str">
        <f t="shared" si="9"/>
        <v>Tõõtajate arv on null</v>
      </c>
      <c r="H48" s="87"/>
    </row>
    <row r="49" spans="1:8" x14ac:dyDescent="0.2">
      <c r="A49" s="71"/>
      <c r="B49" s="72"/>
      <c r="C49" s="72"/>
      <c r="D49" s="72"/>
      <c r="E49" s="72"/>
      <c r="F49" s="72"/>
      <c r="G49" s="72"/>
      <c r="H49" s="73"/>
    </row>
    <row r="52" spans="1:8" x14ac:dyDescent="0.2">
      <c r="C52" s="59"/>
      <c r="D52" s="59"/>
      <c r="E52" s="59"/>
      <c r="F52" s="59"/>
      <c r="G52" s="59"/>
      <c r="H52" s="74"/>
    </row>
    <row r="53" spans="1:8" x14ac:dyDescent="0.2">
      <c r="C53" s="59"/>
      <c r="D53" s="59"/>
      <c r="E53" s="59"/>
      <c r="F53" s="59"/>
      <c r="G53" s="59"/>
      <c r="H53" s="74"/>
    </row>
    <row r="54" spans="1:8" x14ac:dyDescent="0.2">
      <c r="C54" s="59"/>
      <c r="D54" s="59"/>
      <c r="E54" s="59"/>
      <c r="F54" s="59"/>
      <c r="G54" s="59"/>
      <c r="H54" s="74"/>
    </row>
    <row r="55" spans="1:8" x14ac:dyDescent="0.2">
      <c r="C55" s="59"/>
      <c r="D55" s="59"/>
      <c r="E55" s="59"/>
      <c r="F55" s="59"/>
      <c r="G55" s="59"/>
      <c r="H55" s="74"/>
    </row>
  </sheetData>
  <sheetProtection algorithmName="SHA-512" hashValue="ABXckXf3+R+4IV32cFIXrXptOR4V07IoUy0/wG3KXmEFFhXvz9YIJ/m+v7eqDLCVU1zAyrk0SDwyXsBxfy9zew==" saltValue="eShdZQFl4v6fUT5uA714fQ==" spinCount="100000" sheet="1" insertColumns="0" insertRows="0" insertHyperlinks="0"/>
  <mergeCells count="1">
    <mergeCell ref="I1:K1"/>
  </mergeCells>
  <conditionalFormatting sqref="B44:H44 B47:H47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2" xr:uid="{006E0016-0011-49A6-9269-00B3001200AD}">
      <formula1>$K$5:$K$7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E00078-00EA-4352-A443-00090090002B}">
      <formula1>$K$5:$K$7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M62"/>
  <sheetViews>
    <sheetView showGridLines="0" workbookViewId="0">
      <pane ySplit="2" topLeftCell="A3" activePane="bottomLeft" state="frozen"/>
      <selection activeCell="L30" sqref="L30"/>
      <selection pane="bottomLeft" activeCell="A10" sqref="A10:XFD10"/>
    </sheetView>
  </sheetViews>
  <sheetFormatPr defaultColWidth="9.140625" defaultRowHeight="12.75" outlineLevelRow="1" x14ac:dyDescent="0.2"/>
  <cols>
    <col min="1" max="1" width="56.7109375" style="110" customWidth="1"/>
    <col min="2" max="2" width="12.7109375" style="110" customWidth="1"/>
    <col min="3" max="3" width="12.7109375" style="123" customWidth="1"/>
    <col min="4" max="4" width="9.140625" style="110"/>
    <col min="5" max="7" width="0" style="110" hidden="1" customWidth="1"/>
    <col min="8" max="8" width="9.140625" style="110"/>
    <col min="9" max="9" width="0" style="110" hidden="1" customWidth="1"/>
    <col min="10" max="16384" width="9.140625" style="110"/>
  </cols>
  <sheetData>
    <row r="1" spans="1:13" ht="40.9" customHeight="1" x14ac:dyDescent="0.2">
      <c r="A1" s="124" t="s">
        <v>55</v>
      </c>
      <c r="B1" s="173" t="s">
        <v>56</v>
      </c>
      <c r="C1" s="173" t="s">
        <v>57</v>
      </c>
      <c r="H1" s="182"/>
      <c r="I1" s="182"/>
      <c r="J1" s="182"/>
      <c r="K1" s="182"/>
      <c r="L1" s="182"/>
    </row>
    <row r="2" spans="1:13" ht="18" customHeight="1" x14ac:dyDescent="0.2">
      <c r="A2" s="124"/>
      <c r="B2" s="174">
        <v>45657</v>
      </c>
      <c r="C2" s="174">
        <v>46022</v>
      </c>
      <c r="H2" s="182"/>
      <c r="I2" s="182"/>
      <c r="J2" s="182"/>
      <c r="K2" s="182"/>
      <c r="L2" s="182"/>
    </row>
    <row r="3" spans="1:13" s="74" customFormat="1" x14ac:dyDescent="0.2">
      <c r="A3" s="125" t="s">
        <v>58</v>
      </c>
      <c r="B3" s="125"/>
      <c r="C3" s="126"/>
    </row>
    <row r="4" spans="1:13" s="74" customFormat="1" x14ac:dyDescent="0.2">
      <c r="A4" s="111"/>
      <c r="B4" s="111"/>
      <c r="C4" s="112"/>
    </row>
    <row r="5" spans="1:13" s="74" customFormat="1" x14ac:dyDescent="0.2">
      <c r="A5" s="125" t="s">
        <v>59</v>
      </c>
      <c r="B5" s="111"/>
      <c r="C5" s="112"/>
    </row>
    <row r="6" spans="1:13" x14ac:dyDescent="0.2">
      <c r="A6" s="127" t="s">
        <v>60</v>
      </c>
      <c r="B6" s="7"/>
      <c r="C6" s="7"/>
      <c r="M6" s="113"/>
    </row>
    <row r="7" spans="1:13" x14ac:dyDescent="0.2">
      <c r="A7" s="128" t="s">
        <v>61</v>
      </c>
      <c r="B7" s="84">
        <f>SUM(B8:B12)</f>
        <v>0</v>
      </c>
      <c r="C7" s="84">
        <f>SUM(C8:C12)</f>
        <v>0</v>
      </c>
      <c r="M7" s="113"/>
    </row>
    <row r="8" spans="1:13" outlineLevel="1" x14ac:dyDescent="0.2">
      <c r="A8" s="129" t="s">
        <v>62</v>
      </c>
      <c r="B8" s="7"/>
      <c r="C8" s="7"/>
    </row>
    <row r="9" spans="1:13" outlineLevel="1" x14ac:dyDescent="0.2">
      <c r="A9" s="129" t="s">
        <v>63</v>
      </c>
      <c r="B9" s="7"/>
      <c r="C9" s="7"/>
    </row>
    <row r="10" spans="1:13" outlineLevel="1" x14ac:dyDescent="0.2">
      <c r="A10" s="26" t="s">
        <v>10</v>
      </c>
      <c r="B10" s="7"/>
      <c r="C10" s="7"/>
    </row>
    <row r="11" spans="1:13" outlineLevel="1" x14ac:dyDescent="0.2">
      <c r="A11" s="26" t="s">
        <v>10</v>
      </c>
      <c r="B11" s="27"/>
      <c r="C11" s="7"/>
    </row>
    <row r="12" spans="1:13" outlineLevel="1" x14ac:dyDescent="0.2">
      <c r="A12" s="28" t="s">
        <v>10</v>
      </c>
      <c r="B12" s="7"/>
      <c r="C12" s="7"/>
    </row>
    <row r="13" spans="1:13" x14ac:dyDescent="0.2">
      <c r="A13" s="128" t="s">
        <v>64</v>
      </c>
      <c r="B13" s="84">
        <f>SUM(B14:B18)</f>
        <v>0</v>
      </c>
      <c r="C13" s="84">
        <f>SUM(C14:C18)</f>
        <v>0</v>
      </c>
    </row>
    <row r="14" spans="1:13" outlineLevel="1" x14ac:dyDescent="0.2">
      <c r="A14" s="129" t="s">
        <v>65</v>
      </c>
      <c r="B14" s="7"/>
      <c r="C14" s="7"/>
    </row>
    <row r="15" spans="1:13" outlineLevel="1" x14ac:dyDescent="0.2">
      <c r="A15" s="129" t="s">
        <v>66</v>
      </c>
      <c r="B15" s="7"/>
      <c r="C15" s="7"/>
    </row>
    <row r="16" spans="1:13" outlineLevel="1" x14ac:dyDescent="0.2">
      <c r="A16" s="129" t="s">
        <v>67</v>
      </c>
      <c r="B16" s="7"/>
      <c r="C16" s="7"/>
    </row>
    <row r="17" spans="1:3" outlineLevel="1" x14ac:dyDescent="0.2">
      <c r="A17" s="95" t="s">
        <v>68</v>
      </c>
      <c r="B17" s="7"/>
      <c r="C17" s="7"/>
    </row>
    <row r="18" spans="1:3" outlineLevel="1" x14ac:dyDescent="0.2">
      <c r="A18" s="26" t="s">
        <v>10</v>
      </c>
      <c r="B18" s="7"/>
      <c r="C18" s="7"/>
    </row>
    <row r="19" spans="1:3" s="132" customFormat="1" x14ac:dyDescent="0.2">
      <c r="A19" s="130" t="s">
        <v>69</v>
      </c>
      <c r="B19" s="131">
        <f>B6+B7+B13</f>
        <v>0</v>
      </c>
      <c r="C19" s="131">
        <f>C6+C7+C13</f>
        <v>0</v>
      </c>
    </row>
    <row r="20" spans="1:3" s="74" customFormat="1" x14ac:dyDescent="0.2">
      <c r="A20" s="114"/>
      <c r="B20" s="115"/>
      <c r="C20" s="115"/>
    </row>
    <row r="21" spans="1:3" s="74" customFormat="1" x14ac:dyDescent="0.2">
      <c r="A21" s="133" t="s">
        <v>70</v>
      </c>
      <c r="B21" s="116"/>
      <c r="C21" s="115"/>
    </row>
    <row r="22" spans="1:3" x14ac:dyDescent="0.2">
      <c r="A22" s="127" t="s">
        <v>71</v>
      </c>
      <c r="B22" s="7"/>
      <c r="C22" s="7"/>
    </row>
    <row r="23" spans="1:3" x14ac:dyDescent="0.2">
      <c r="A23" s="127" t="s">
        <v>72</v>
      </c>
      <c r="B23" s="7"/>
      <c r="C23" s="7"/>
    </row>
    <row r="24" spans="1:3" x14ac:dyDescent="0.2">
      <c r="A24" s="127" t="s">
        <v>73</v>
      </c>
      <c r="B24" s="7"/>
      <c r="C24" s="7"/>
    </row>
    <row r="25" spans="1:3" x14ac:dyDescent="0.2">
      <c r="A25" s="127" t="s">
        <v>74</v>
      </c>
      <c r="B25" s="7"/>
      <c r="C25" s="7"/>
    </row>
    <row r="26" spans="1:3" s="132" customFormat="1" x14ac:dyDescent="0.2">
      <c r="A26" s="128" t="s">
        <v>75</v>
      </c>
      <c r="B26" s="84">
        <f>SUM(B27:B31)</f>
        <v>0</v>
      </c>
      <c r="C26" s="84">
        <f>SUM(C27:C31)</f>
        <v>0</v>
      </c>
    </row>
    <row r="27" spans="1:3" outlineLevel="1" x14ac:dyDescent="0.2">
      <c r="A27" s="134" t="s">
        <v>76</v>
      </c>
      <c r="B27" s="7"/>
      <c r="C27" s="7"/>
    </row>
    <row r="28" spans="1:3" outlineLevel="1" x14ac:dyDescent="0.2">
      <c r="A28" s="129" t="s">
        <v>77</v>
      </c>
      <c r="B28" s="7"/>
      <c r="C28" s="7"/>
    </row>
    <row r="29" spans="1:3" outlineLevel="1" x14ac:dyDescent="0.2">
      <c r="A29" s="129" t="s">
        <v>78</v>
      </c>
      <c r="B29" s="7"/>
      <c r="C29" s="7"/>
    </row>
    <row r="30" spans="1:3" outlineLevel="1" x14ac:dyDescent="0.2">
      <c r="A30" s="129" t="s">
        <v>79</v>
      </c>
      <c r="B30" s="7"/>
      <c r="C30" s="7"/>
    </row>
    <row r="31" spans="1:3" outlineLevel="1" x14ac:dyDescent="0.2">
      <c r="A31" s="129" t="s">
        <v>80</v>
      </c>
      <c r="B31" s="7"/>
      <c r="C31" s="7"/>
    </row>
    <row r="32" spans="1:3" s="132" customFormat="1" x14ac:dyDescent="0.2">
      <c r="A32" s="128" t="s">
        <v>81</v>
      </c>
      <c r="B32" s="84">
        <f>SUM(B33:B34)</f>
        <v>0</v>
      </c>
      <c r="C32" s="84">
        <f>SUM(C33:C34)</f>
        <v>0</v>
      </c>
    </row>
    <row r="33" spans="1:8" outlineLevel="1" x14ac:dyDescent="0.2">
      <c r="A33" s="129" t="s">
        <v>81</v>
      </c>
      <c r="B33" s="7"/>
      <c r="C33" s="7"/>
    </row>
    <row r="34" spans="1:8" outlineLevel="1" x14ac:dyDescent="0.2">
      <c r="A34" s="129" t="s">
        <v>82</v>
      </c>
      <c r="B34" s="7"/>
      <c r="C34" s="7"/>
    </row>
    <row r="35" spans="1:8" s="132" customFormat="1" x14ac:dyDescent="0.2">
      <c r="A35" s="130" t="s">
        <v>83</v>
      </c>
      <c r="B35" s="101">
        <f>B22+B23+B24+B25+B26+B32</f>
        <v>0</v>
      </c>
      <c r="C35" s="101">
        <f>C22+C23+C24+C25+C26+C32</f>
        <v>0</v>
      </c>
    </row>
    <row r="36" spans="1:8" x14ac:dyDescent="0.2">
      <c r="A36" s="117"/>
      <c r="B36" s="9"/>
      <c r="C36" s="9"/>
    </row>
    <row r="37" spans="1:8" s="132" customFormat="1" x14ac:dyDescent="0.2">
      <c r="A37" s="135" t="s">
        <v>84</v>
      </c>
      <c r="B37" s="136">
        <f>B19+B35</f>
        <v>0</v>
      </c>
      <c r="C37" s="136">
        <f>C19+C35</f>
        <v>0</v>
      </c>
    </row>
    <row r="38" spans="1:8" s="74" customFormat="1" x14ac:dyDescent="0.2">
      <c r="A38" s="118"/>
      <c r="B38" s="119"/>
      <c r="C38" s="120"/>
      <c r="H38" s="110"/>
    </row>
    <row r="39" spans="1:8" s="74" customFormat="1" ht="13.5" customHeight="1" x14ac:dyDescent="0.2">
      <c r="A39" s="117"/>
      <c r="B39" s="121"/>
      <c r="C39" s="122"/>
      <c r="H39" s="110"/>
    </row>
    <row r="40" spans="1:8" s="139" customFormat="1" x14ac:dyDescent="0.2">
      <c r="A40" s="133" t="s">
        <v>85</v>
      </c>
      <c r="B40" s="137"/>
      <c r="C40" s="138"/>
      <c r="E40" s="139">
        <v>565</v>
      </c>
      <c r="H40" s="132"/>
    </row>
    <row r="41" spans="1:8" s="74" customFormat="1" x14ac:dyDescent="0.2">
      <c r="A41" s="114"/>
      <c r="B41" s="119"/>
      <c r="C41" s="120"/>
      <c r="H41" s="110"/>
    </row>
    <row r="42" spans="1:8" s="139" customFormat="1" x14ac:dyDescent="0.2">
      <c r="A42" s="133" t="s">
        <v>86</v>
      </c>
      <c r="B42" s="140"/>
      <c r="C42" s="141"/>
      <c r="H42" s="132"/>
    </row>
    <row r="43" spans="1:8" s="132" customFormat="1" x14ac:dyDescent="0.2">
      <c r="A43" s="128" t="s">
        <v>87</v>
      </c>
      <c r="B43" s="84">
        <f>B44+B45+B46</f>
        <v>0</v>
      </c>
      <c r="C43" s="84">
        <f>C44+C45+C46</f>
        <v>0</v>
      </c>
    </row>
    <row r="44" spans="1:8" outlineLevel="1" x14ac:dyDescent="0.2">
      <c r="A44" s="127" t="s">
        <v>88</v>
      </c>
      <c r="B44" s="29"/>
      <c r="C44" s="29"/>
    </row>
    <row r="45" spans="1:8" outlineLevel="1" x14ac:dyDescent="0.2">
      <c r="A45" s="127" t="s">
        <v>89</v>
      </c>
      <c r="B45" s="7"/>
      <c r="C45" s="7"/>
    </row>
    <row r="46" spans="1:8" outlineLevel="1" x14ac:dyDescent="0.2">
      <c r="A46" s="127" t="s">
        <v>90</v>
      </c>
      <c r="B46" s="7"/>
      <c r="C46" s="7"/>
    </row>
    <row r="47" spans="1:8" s="132" customFormat="1" x14ac:dyDescent="0.2">
      <c r="A47" s="128" t="s">
        <v>91</v>
      </c>
      <c r="B47" s="142">
        <f>SUM(B48:B49)</f>
        <v>0</v>
      </c>
      <c r="C47" s="142">
        <f>SUM(C48:C49)</f>
        <v>0</v>
      </c>
    </row>
    <row r="48" spans="1:8" outlineLevel="1" x14ac:dyDescent="0.2">
      <c r="A48" s="129" t="s">
        <v>92</v>
      </c>
      <c r="B48" s="29"/>
      <c r="C48" s="20"/>
    </row>
    <row r="49" spans="1:3" outlineLevel="1" x14ac:dyDescent="0.2">
      <c r="A49" s="127" t="s">
        <v>90</v>
      </c>
      <c r="B49" s="30"/>
      <c r="C49" s="31"/>
    </row>
    <row r="50" spans="1:3" s="132" customFormat="1" x14ac:dyDescent="0.2">
      <c r="A50" s="130" t="s">
        <v>93</v>
      </c>
      <c r="B50" s="89">
        <f>B43+B47</f>
        <v>0</v>
      </c>
      <c r="C50" s="89">
        <f>C43+C47</f>
        <v>0</v>
      </c>
    </row>
    <row r="51" spans="1:3" s="74" customFormat="1" x14ac:dyDescent="0.2">
      <c r="A51" s="114"/>
      <c r="B51" s="9"/>
      <c r="C51" s="9"/>
    </row>
    <row r="52" spans="1:3" s="139" customFormat="1" x14ac:dyDescent="0.2">
      <c r="A52" s="133" t="s">
        <v>94</v>
      </c>
      <c r="B52" s="140"/>
      <c r="C52" s="141"/>
    </row>
    <row r="53" spans="1:3" outlineLevel="1" x14ac:dyDescent="0.2">
      <c r="A53" s="129" t="s">
        <v>95</v>
      </c>
      <c r="B53" s="32"/>
      <c r="C53" s="7"/>
    </row>
    <row r="54" spans="1:3" outlineLevel="1" x14ac:dyDescent="0.2">
      <c r="A54" s="129" t="s">
        <v>96</v>
      </c>
      <c r="B54" s="32"/>
      <c r="C54" s="7"/>
    </row>
    <row r="55" spans="1:3" outlineLevel="1" x14ac:dyDescent="0.2">
      <c r="A55" s="129" t="s">
        <v>97</v>
      </c>
      <c r="B55" s="32"/>
      <c r="C55" s="7"/>
    </row>
    <row r="56" spans="1:3" outlineLevel="1" x14ac:dyDescent="0.2">
      <c r="A56" s="129" t="s">
        <v>98</v>
      </c>
      <c r="B56" s="32"/>
      <c r="C56" s="7"/>
    </row>
    <row r="57" spans="1:3" outlineLevel="1" x14ac:dyDescent="0.2">
      <c r="A57" s="129" t="s">
        <v>99</v>
      </c>
      <c r="B57" s="32"/>
      <c r="C57" s="7"/>
    </row>
    <row r="58" spans="1:3" outlineLevel="1" x14ac:dyDescent="0.2">
      <c r="A58" s="129" t="s">
        <v>100</v>
      </c>
      <c r="B58" s="32"/>
      <c r="C58" s="7"/>
    </row>
    <row r="59" spans="1:3" s="132" customFormat="1" outlineLevel="1" x14ac:dyDescent="0.2">
      <c r="A59" s="129" t="s">
        <v>101</v>
      </c>
      <c r="B59" s="143">
        <f>Kasumiaruanne!B44</f>
        <v>0</v>
      </c>
      <c r="C59" s="143">
        <f>Kasumiaruanne!C44</f>
        <v>0</v>
      </c>
    </row>
    <row r="60" spans="1:3" s="132" customFormat="1" x14ac:dyDescent="0.2">
      <c r="A60" s="130" t="s">
        <v>102</v>
      </c>
      <c r="B60" s="144">
        <f>SUM(B53:B59)</f>
        <v>0</v>
      </c>
      <c r="C60" s="101">
        <f>SUM(C53:C59)</f>
        <v>0</v>
      </c>
    </row>
    <row r="61" spans="1:3" x14ac:dyDescent="0.2">
      <c r="A61" s="183"/>
      <c r="B61" s="184"/>
      <c r="C61" s="184"/>
    </row>
    <row r="62" spans="1:3" s="132" customFormat="1" x14ac:dyDescent="0.2">
      <c r="A62" s="130" t="s">
        <v>103</v>
      </c>
      <c r="B62" s="145">
        <f>B50+B60</f>
        <v>0</v>
      </c>
      <c r="C62" s="145">
        <f>C50+C60</f>
        <v>0</v>
      </c>
    </row>
  </sheetData>
  <sheetProtection algorithmName="SHA-512" hashValue="VOmDBO6Qlp1qAGByjuw44meNW5CHLbFyPoFx6VnV1BtmUqa5+E32+9v5Pz+iiYUd9mZQtRjVV+SRh9sD5dz93A==" saltValue="FQMymFpSQfqHR8w1SrDDlw==" spinCount="100000" sheet="1" insertColumns="0" insertRows="0"/>
  <mergeCells count="2">
    <mergeCell ref="A61:C61"/>
    <mergeCell ref="H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GridLines="0" workbookViewId="0">
      <pane ySplit="2" topLeftCell="A10" activePane="bottomLeft" state="frozen"/>
      <selection activeCell="I33" sqref="I32:I33"/>
      <selection pane="bottomLeft" activeCell="L9" sqref="L9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6.7109375" customWidth="1"/>
    <col min="5" max="5" width="15" customWidth="1"/>
    <col min="6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6" ht="36.75" customHeight="1" x14ac:dyDescent="0.2">
      <c r="A1" s="188" t="s">
        <v>104</v>
      </c>
      <c r="B1" s="188"/>
      <c r="C1" s="188"/>
      <c r="D1" s="188"/>
      <c r="E1" s="188"/>
      <c r="F1" s="188"/>
      <c r="G1" s="188"/>
      <c r="H1" s="188"/>
      <c r="I1" s="188"/>
      <c r="L1" s="176"/>
      <c r="M1" s="176"/>
      <c r="N1" s="176"/>
      <c r="O1" s="176"/>
      <c r="P1" s="176"/>
    </row>
    <row r="2" spans="1:16" s="146" customFormat="1" ht="45" customHeight="1" x14ac:dyDescent="0.2">
      <c r="A2" s="185" t="s">
        <v>105</v>
      </c>
      <c r="B2" s="186"/>
      <c r="C2" s="187"/>
      <c r="D2" s="171" t="s">
        <v>148</v>
      </c>
      <c r="E2" s="171" t="s">
        <v>149</v>
      </c>
      <c r="F2" s="171" t="s">
        <v>150</v>
      </c>
      <c r="G2" s="171" t="s">
        <v>151</v>
      </c>
      <c r="H2" s="171" t="s">
        <v>152</v>
      </c>
      <c r="I2" s="171" t="s">
        <v>153</v>
      </c>
      <c r="L2" s="176"/>
      <c r="M2" s="176"/>
      <c r="N2" s="176"/>
      <c r="O2" s="176"/>
      <c r="P2" s="176"/>
    </row>
    <row r="3" spans="1:16" ht="15" customHeight="1" x14ac:dyDescent="0.2">
      <c r="A3" s="185" t="s">
        <v>14</v>
      </c>
      <c r="B3" s="186"/>
      <c r="C3" s="187"/>
      <c r="D3" s="147">
        <f>Kasumiaruanne!B4</f>
        <v>0</v>
      </c>
      <c r="E3" s="147">
        <f>Kasumiaruanne!C4</f>
        <v>0</v>
      </c>
      <c r="F3" s="147">
        <f>Kasumiaruanne!D4</f>
        <v>0</v>
      </c>
      <c r="G3" s="147">
        <f>Kasumiaruanne!E4</f>
        <v>0</v>
      </c>
      <c r="H3" s="147">
        <f>Kasumiaruanne!F4</f>
        <v>0</v>
      </c>
      <c r="I3" s="147">
        <f>Kasumiaruanne!G4</f>
        <v>0</v>
      </c>
    </row>
    <row r="4" spans="1:16" ht="15" customHeight="1" x14ac:dyDescent="0.2">
      <c r="A4" s="185" t="s">
        <v>106</v>
      </c>
      <c r="B4" s="186"/>
      <c r="C4" s="187"/>
      <c r="D4" s="148"/>
      <c r="E4" s="148" t="e">
        <f>(E3-D3)/D3</f>
        <v>#DIV/0!</v>
      </c>
      <c r="F4" s="148" t="e">
        <f t="shared" ref="F4:I4" si="0">(F3-E3)/E3</f>
        <v>#DIV/0!</v>
      </c>
      <c r="G4" s="148" t="e">
        <f t="shared" si="0"/>
        <v>#DIV/0!</v>
      </c>
      <c r="H4" s="148" t="e">
        <f t="shared" si="0"/>
        <v>#DIV/0!</v>
      </c>
      <c r="I4" s="148" t="e">
        <f t="shared" si="0"/>
        <v>#DIV/0!</v>
      </c>
    </row>
    <row r="5" spans="1:16" ht="15" customHeight="1" x14ac:dyDescent="0.25">
      <c r="A5" s="149"/>
      <c r="B5" s="149"/>
      <c r="C5" s="149"/>
      <c r="D5" s="149"/>
      <c r="E5" s="149"/>
      <c r="F5" s="149"/>
      <c r="G5" s="149"/>
      <c r="H5" s="149"/>
      <c r="I5" s="149"/>
    </row>
    <row r="6" spans="1:16" ht="15" customHeight="1" x14ac:dyDescent="0.2">
      <c r="A6" s="185" t="s">
        <v>107</v>
      </c>
      <c r="B6" s="186"/>
      <c r="C6" s="187"/>
      <c r="D6" s="147">
        <f>Kasumiaruanne!B20</f>
        <v>0</v>
      </c>
      <c r="E6" s="147">
        <f>Kasumiaruanne!C20</f>
        <v>0</v>
      </c>
      <c r="F6" s="147">
        <f>Kasumiaruanne!D20</f>
        <v>0</v>
      </c>
      <c r="G6" s="147">
        <f>Kasumiaruanne!E20</f>
        <v>0</v>
      </c>
      <c r="H6" s="147">
        <f>Kasumiaruanne!F20</f>
        <v>0</v>
      </c>
      <c r="I6" s="147">
        <f>Kasumiaruanne!G20</f>
        <v>0</v>
      </c>
    </row>
    <row r="7" spans="1:16" ht="15" customHeight="1" x14ac:dyDescent="0.2">
      <c r="A7" s="185" t="s">
        <v>108</v>
      </c>
      <c r="B7" s="186"/>
      <c r="C7" s="187"/>
      <c r="D7" s="147">
        <f>Kasumiaruanne!B27</f>
        <v>0</v>
      </c>
      <c r="E7" s="147">
        <f>Kasumiaruanne!C27</f>
        <v>0</v>
      </c>
      <c r="F7" s="147">
        <f>Kasumiaruanne!D27</f>
        <v>0</v>
      </c>
      <c r="G7" s="147">
        <f>Kasumiaruanne!E27</f>
        <v>0</v>
      </c>
      <c r="H7" s="147">
        <f>Kasumiaruanne!F27</f>
        <v>0</v>
      </c>
      <c r="I7" s="147">
        <f>Kasumiaruanne!G27</f>
        <v>0</v>
      </c>
    </row>
    <row r="8" spans="1:16" ht="15" customHeight="1" x14ac:dyDescent="0.2">
      <c r="A8" s="185" t="s">
        <v>109</v>
      </c>
      <c r="B8" s="186"/>
      <c r="C8" s="187"/>
      <c r="D8" s="147">
        <f>Kasumiaruanne!B36</f>
        <v>0</v>
      </c>
      <c r="E8" s="147">
        <f>Kasumiaruanne!C36</f>
        <v>0</v>
      </c>
      <c r="F8" s="150">
        <f>Kasumiaruanne!D36</f>
        <v>0</v>
      </c>
      <c r="G8" s="150">
        <f>Kasumiaruanne!E36</f>
        <v>0</v>
      </c>
      <c r="H8" s="150">
        <f>Kasumiaruanne!F36</f>
        <v>0</v>
      </c>
      <c r="I8" s="150">
        <f>Kasumiaruanne!G36</f>
        <v>0</v>
      </c>
    </row>
    <row r="9" spans="1:16" ht="15" customHeight="1" x14ac:dyDescent="0.2">
      <c r="A9" s="185" t="s">
        <v>110</v>
      </c>
      <c r="B9" s="186"/>
      <c r="C9" s="187"/>
      <c r="D9" s="147">
        <f>Kasumiaruanne!B44</f>
        <v>0</v>
      </c>
      <c r="E9" s="147">
        <f>Kasumiaruanne!C44</f>
        <v>0</v>
      </c>
      <c r="F9" s="147">
        <f>Kasumiaruanne!D44</f>
        <v>0</v>
      </c>
      <c r="G9" s="147">
        <f>Kasumiaruanne!E44</f>
        <v>0</v>
      </c>
      <c r="H9" s="147">
        <f>Kasumiaruanne!F44</f>
        <v>0</v>
      </c>
      <c r="I9" s="147">
        <f>Kasumiaruanne!G44</f>
        <v>0</v>
      </c>
    </row>
    <row r="10" spans="1:16" ht="15" customHeight="1" x14ac:dyDescent="0.25">
      <c r="A10" s="149"/>
      <c r="B10" s="149"/>
      <c r="C10" s="149"/>
      <c r="D10" s="149"/>
      <c r="E10" s="149"/>
      <c r="F10" s="149"/>
      <c r="G10" s="149"/>
      <c r="H10" s="149"/>
      <c r="I10" s="149"/>
    </row>
    <row r="11" spans="1:16" ht="15" customHeight="1" x14ac:dyDescent="0.2">
      <c r="A11" s="185" t="s">
        <v>111</v>
      </c>
      <c r="B11" s="186"/>
      <c r="C11" s="187"/>
      <c r="D11" s="147">
        <f>Kasumiaruanne!B22</f>
        <v>0</v>
      </c>
      <c r="E11" s="147">
        <f>Kasumiaruanne!C22</f>
        <v>0</v>
      </c>
      <c r="F11" s="147">
        <f>Kasumiaruanne!D22</f>
        <v>0</v>
      </c>
      <c r="G11" s="147">
        <f>Kasumiaruanne!E22</f>
        <v>0</v>
      </c>
      <c r="H11" s="147">
        <f>Kasumiaruanne!F22</f>
        <v>0</v>
      </c>
      <c r="I11" s="147">
        <f>Kasumiaruanne!G22</f>
        <v>0</v>
      </c>
    </row>
    <row r="12" spans="1:16" ht="15" customHeight="1" x14ac:dyDescent="0.2">
      <c r="A12" s="185" t="s">
        <v>112</v>
      </c>
      <c r="B12" s="186"/>
      <c r="C12" s="187"/>
      <c r="D12" s="147">
        <f>Kasumiaruanne!B47</f>
        <v>0</v>
      </c>
      <c r="E12" s="147">
        <f>Kasumiaruanne!C47</f>
        <v>0</v>
      </c>
      <c r="F12" s="147">
        <f>Kasumiaruanne!D47</f>
        <v>0</v>
      </c>
      <c r="G12" s="147">
        <f>Kasumiaruanne!E47</f>
        <v>0</v>
      </c>
      <c r="H12" s="147">
        <f>Kasumiaruanne!F47</f>
        <v>0</v>
      </c>
      <c r="I12" s="147">
        <f>Kasumiaruanne!G47</f>
        <v>0</v>
      </c>
    </row>
    <row r="13" spans="1:16" ht="15" customHeight="1" x14ac:dyDescent="0.2">
      <c r="A13" s="185" t="s">
        <v>113</v>
      </c>
      <c r="B13" s="186"/>
      <c r="C13" s="187"/>
      <c r="D13" s="147" t="e">
        <f>Kasumiaruanne!B23/D12</f>
        <v>#DIV/0!</v>
      </c>
      <c r="E13" s="147" t="e">
        <f>Kasumiaruanne!C23/E12</f>
        <v>#DIV/0!</v>
      </c>
      <c r="F13" s="147" t="e">
        <f>Kasumiaruanne!D23/F12</f>
        <v>#DIV/0!</v>
      </c>
      <c r="G13" s="147" t="e">
        <f>Kasumiaruanne!E23/G12</f>
        <v>#DIV/0!</v>
      </c>
      <c r="H13" s="147" t="e">
        <f>Kasumiaruanne!F23/H12</f>
        <v>#DIV/0!</v>
      </c>
      <c r="I13" s="147" t="e">
        <f>Kasumiaruanne!G23/I12</f>
        <v>#DIV/0!</v>
      </c>
    </row>
    <row r="14" spans="1:16" ht="15" customHeight="1" x14ac:dyDescent="0.2">
      <c r="A14" s="185" t="s">
        <v>114</v>
      </c>
      <c r="B14" s="186"/>
      <c r="C14" s="187"/>
      <c r="D14" s="147" t="e">
        <f>Kasumiaruanne!B23/'Majandusnäitajate koondtabel'!D12/12</f>
        <v>#DIV/0!</v>
      </c>
      <c r="E14" s="147" t="e">
        <f>Kasumiaruanne!C23/'Majandusnäitajate koondtabel'!E12/12</f>
        <v>#DIV/0!</v>
      </c>
      <c r="F14" s="147" t="e">
        <f>Kasumiaruanne!D23/'Majandusnäitajate koondtabel'!F12/12</f>
        <v>#DIV/0!</v>
      </c>
      <c r="G14" s="147" t="e">
        <f>Kasumiaruanne!E23/'Majandusnäitajate koondtabel'!G12/12</f>
        <v>#DIV/0!</v>
      </c>
      <c r="H14" s="147" t="e">
        <f>Kasumiaruanne!F23/'Majandusnäitajate koondtabel'!H12/12</f>
        <v>#DIV/0!</v>
      </c>
      <c r="I14" s="147" t="e">
        <f>Kasumiaruanne!G23/'Majandusnäitajate koondtabel'!I12/12</f>
        <v>#DIV/0!</v>
      </c>
    </row>
    <row r="15" spans="1:16" ht="15" customHeight="1" x14ac:dyDescent="0.25">
      <c r="A15" s="149"/>
      <c r="B15" s="149"/>
      <c r="C15" s="149"/>
      <c r="D15" s="149"/>
      <c r="E15" s="149"/>
      <c r="F15" s="149"/>
      <c r="G15" s="149"/>
      <c r="H15" s="149"/>
      <c r="I15" s="149"/>
    </row>
    <row r="16" spans="1:16" ht="15" customHeight="1" x14ac:dyDescent="0.2">
      <c r="A16" s="185" t="s">
        <v>54</v>
      </c>
      <c r="B16" s="186"/>
      <c r="C16" s="187"/>
      <c r="D16" s="147" t="e">
        <f t="shared" ref="D16:I16" si="1">(D11+D7+D8)/D12</f>
        <v>#DIV/0!</v>
      </c>
      <c r="E16" s="147" t="e">
        <f t="shared" si="1"/>
        <v>#DIV/0!</v>
      </c>
      <c r="F16" s="147" t="e">
        <f t="shared" si="1"/>
        <v>#DIV/0!</v>
      </c>
      <c r="G16" s="147" t="e">
        <f t="shared" si="1"/>
        <v>#DIV/0!</v>
      </c>
      <c r="H16" s="147" t="e">
        <f t="shared" si="1"/>
        <v>#DIV/0!</v>
      </c>
      <c r="I16" s="147" t="e">
        <f t="shared" si="1"/>
        <v>#DIV/0!</v>
      </c>
    </row>
    <row r="17" spans="1:13" ht="15" customHeight="1" x14ac:dyDescent="0.2">
      <c r="A17" s="185" t="s">
        <v>115</v>
      </c>
      <c r="B17" s="186"/>
      <c r="C17" s="187"/>
      <c r="D17" s="148"/>
      <c r="E17" s="148" t="e">
        <f t="shared" ref="E17:I17" si="2">(E16-D16)/D16</f>
        <v>#DIV/0!</v>
      </c>
      <c r="F17" s="148" t="e">
        <f t="shared" si="2"/>
        <v>#DIV/0!</v>
      </c>
      <c r="G17" s="148" t="e">
        <f t="shared" si="2"/>
        <v>#DIV/0!</v>
      </c>
      <c r="H17" s="148" t="e">
        <f t="shared" si="2"/>
        <v>#DIV/0!</v>
      </c>
      <c r="I17" s="148" t="e">
        <f t="shared" si="2"/>
        <v>#DIV/0!</v>
      </c>
    </row>
    <row r="18" spans="1:13" ht="15" customHeight="1" x14ac:dyDescent="0.2">
      <c r="A18" s="151"/>
      <c r="B18" s="151"/>
      <c r="C18" s="151"/>
      <c r="D18" s="152"/>
      <c r="E18" s="152"/>
      <c r="F18" s="152"/>
      <c r="G18" s="152"/>
      <c r="H18" s="152"/>
      <c r="I18" s="152"/>
    </row>
    <row r="19" spans="1:13" ht="15" customHeight="1" x14ac:dyDescent="0.25">
      <c r="A19" s="185" t="s">
        <v>116</v>
      </c>
      <c r="B19" s="186"/>
      <c r="C19" s="187"/>
      <c r="D19" s="147">
        <f>Bilanss!B37</f>
        <v>0</v>
      </c>
      <c r="E19" s="147">
        <f>Bilanss!C37</f>
        <v>0</v>
      </c>
      <c r="F19" s="149"/>
      <c r="G19" s="149"/>
      <c r="H19" s="149"/>
      <c r="I19" s="149"/>
    </row>
    <row r="20" spans="1:13" ht="15" customHeight="1" x14ac:dyDescent="0.2">
      <c r="A20" s="151"/>
      <c r="B20" s="151"/>
      <c r="C20" s="151"/>
      <c r="D20" s="152"/>
      <c r="E20" s="152"/>
      <c r="F20" s="152"/>
      <c r="G20" s="152"/>
      <c r="H20" s="152"/>
      <c r="I20" s="152"/>
    </row>
    <row r="21" spans="1:13" ht="45" x14ac:dyDescent="0.2">
      <c r="A21" s="153" t="s">
        <v>117</v>
      </c>
      <c r="B21" s="154" t="s">
        <v>118</v>
      </c>
      <c r="C21" s="154" t="s">
        <v>119</v>
      </c>
      <c r="D21" s="155" t="s">
        <v>56</v>
      </c>
      <c r="E21" s="155" t="s">
        <v>120</v>
      </c>
      <c r="F21" s="155" t="s">
        <v>137</v>
      </c>
      <c r="G21" s="155" t="s">
        <v>138</v>
      </c>
      <c r="H21" s="155" t="s">
        <v>139</v>
      </c>
      <c r="I21" s="155" t="s">
        <v>140</v>
      </c>
    </row>
    <row r="22" spans="1:13" ht="15" customHeight="1" x14ac:dyDescent="0.2">
      <c r="A22" s="156" t="s">
        <v>121</v>
      </c>
      <c r="B22" s="157" t="s">
        <v>122</v>
      </c>
      <c r="C22" s="158" t="s">
        <v>123</v>
      </c>
      <c r="D22" s="159" t="e">
        <f>Kasumiaruanne!B44/Kasumiaruanne!B4</f>
        <v>#DIV/0!</v>
      </c>
      <c r="E22" s="159" t="e">
        <f>Kasumiaruanne!C44/Kasumiaruanne!C4</f>
        <v>#DIV/0!</v>
      </c>
      <c r="F22" s="159" t="e">
        <f>Kasumiaruanne!D44/Kasumiaruanne!D4</f>
        <v>#DIV/0!</v>
      </c>
      <c r="G22" s="159" t="e">
        <f>Kasumiaruanne!E44/Kasumiaruanne!E4</f>
        <v>#DIV/0!</v>
      </c>
      <c r="H22" s="159" t="e">
        <f>Kasumiaruanne!F44/Kasumiaruanne!F4</f>
        <v>#DIV/0!</v>
      </c>
      <c r="I22" s="159" t="e">
        <f>Kasumiaruanne!G44/Kasumiaruanne!G4</f>
        <v>#DIV/0!</v>
      </c>
    </row>
    <row r="23" spans="1:13" ht="15" customHeight="1" x14ac:dyDescent="0.25">
      <c r="A23" s="153" t="s">
        <v>124</v>
      </c>
      <c r="B23" s="157" t="s">
        <v>125</v>
      </c>
      <c r="C23" s="158" t="s">
        <v>126</v>
      </c>
      <c r="D23" s="160" t="e">
        <f>Bilanss!B19/Bilanss!B43</f>
        <v>#DIV/0!</v>
      </c>
      <c r="E23" s="160" t="e">
        <f>Bilanss!C19/Bilanss!C43</f>
        <v>#DIV/0!</v>
      </c>
      <c r="F23" s="161"/>
      <c r="G23" s="162"/>
      <c r="H23" s="162"/>
      <c r="I23" s="162"/>
    </row>
    <row r="24" spans="1:13" ht="15" customHeight="1" x14ac:dyDescent="0.25">
      <c r="A24" s="153" t="s">
        <v>127</v>
      </c>
      <c r="B24" s="157" t="s">
        <v>128</v>
      </c>
      <c r="C24" s="158" t="s">
        <v>129</v>
      </c>
      <c r="D24" s="160" t="e">
        <f>Bilanss!B50/Bilanss!B37</f>
        <v>#DIV/0!</v>
      </c>
      <c r="E24" s="160" t="e">
        <f>Bilanss!C50/Bilanss!C37</f>
        <v>#DIV/0!</v>
      </c>
      <c r="F24" s="163"/>
      <c r="G24" s="164"/>
      <c r="H24" s="164"/>
      <c r="I24" s="164"/>
    </row>
    <row r="25" spans="1:13" ht="15" customHeight="1" x14ac:dyDescent="0.25">
      <c r="A25" s="153" t="s">
        <v>130</v>
      </c>
      <c r="B25" s="157" t="s">
        <v>131</v>
      </c>
      <c r="C25" s="158" t="s">
        <v>132</v>
      </c>
      <c r="D25" s="160" t="e">
        <f>Bilanss!B6/Bilanss!B43</f>
        <v>#DIV/0!</v>
      </c>
      <c r="E25" s="160" t="e">
        <f>Bilanss!C6/Bilanss!C43</f>
        <v>#DIV/0!</v>
      </c>
      <c r="F25" s="163"/>
      <c r="G25" s="164"/>
      <c r="H25" s="164"/>
      <c r="I25" s="164"/>
    </row>
    <row r="26" spans="1:13" ht="15" customHeight="1" x14ac:dyDescent="0.25">
      <c r="A26" s="153" t="s">
        <v>133</v>
      </c>
      <c r="B26" s="165" t="s">
        <v>134</v>
      </c>
      <c r="C26" s="158" t="s">
        <v>135</v>
      </c>
      <c r="D26" s="160" t="e">
        <f>(Algandmed!$E24-Algandmed!$F24)/(D8+Kasumiaruanne!B27)</f>
        <v>#DIV/0!</v>
      </c>
      <c r="E26" s="160" t="e">
        <f>(Algandmed!$E24-Algandmed!$F24)/(E8+Kasumiaruanne!C27)</f>
        <v>#DIV/0!</v>
      </c>
      <c r="F26" s="166"/>
      <c r="G26" s="167"/>
      <c r="H26" s="167"/>
      <c r="I26" s="167"/>
    </row>
    <row r="27" spans="1:13" ht="15" customHeight="1" x14ac:dyDescent="0.25">
      <c r="A27" s="149"/>
      <c r="B27" s="149"/>
      <c r="C27" s="149"/>
      <c r="D27" s="149"/>
      <c r="E27" s="149"/>
      <c r="F27" s="149"/>
      <c r="G27" s="149"/>
      <c r="H27" s="149"/>
      <c r="I27" s="149"/>
    </row>
    <row r="28" spans="1:13" ht="45.6" customHeight="1" x14ac:dyDescent="0.2">
      <c r="D28" s="168"/>
    </row>
    <row r="29" spans="1:13" ht="15" customHeight="1" x14ac:dyDescent="0.2"/>
    <row r="30" spans="1:13" ht="15" customHeight="1" x14ac:dyDescent="0.2"/>
    <row r="31" spans="1:13" ht="15" customHeight="1" x14ac:dyDescent="0.2">
      <c r="M31" t="s">
        <v>136</v>
      </c>
    </row>
    <row r="33" spans="7:13" x14ac:dyDescent="0.2">
      <c r="M33" t="s">
        <v>136</v>
      </c>
    </row>
    <row r="35" spans="7:13" x14ac:dyDescent="0.2">
      <c r="M35" t="s">
        <v>136</v>
      </c>
    </row>
    <row r="40" spans="7:13" x14ac:dyDescent="0.2">
      <c r="G40" t="s">
        <v>136</v>
      </c>
    </row>
  </sheetData>
  <sheetProtection algorithmName="SHA-512" hashValue="VAtisAif/mosd/OCZc0t+EIQgst0k6F0xWtmL2a81zJEjTM8ey52Ez4S9BKFUJb86qrc1YRgNHgVYGb9jvLvrg==" saltValue="TaX5sFO5jIq1RMyaS8HacQ==" spinCount="100000" sheet="1" insertColumns="0" insertRows="0"/>
  <mergeCells count="16">
    <mergeCell ref="A17:C17"/>
    <mergeCell ref="A19:C19"/>
    <mergeCell ref="A11:C11"/>
    <mergeCell ref="A12:C12"/>
    <mergeCell ref="A13:C13"/>
    <mergeCell ref="A14:C14"/>
    <mergeCell ref="A16:C16"/>
    <mergeCell ref="L1:P2"/>
    <mergeCell ref="A8:C8"/>
    <mergeCell ref="A9:C9"/>
    <mergeCell ref="A1:I1"/>
    <mergeCell ref="A3:C3"/>
    <mergeCell ref="A4:C4"/>
    <mergeCell ref="A6:C6"/>
    <mergeCell ref="A7:C7"/>
    <mergeCell ref="A2:C2"/>
  </mergeCells>
  <conditionalFormatting sqref="D23:E23">
    <cfRule type="expression" dxfId="5" priority="5">
      <formula>D23&lt;1.2</formula>
    </cfRule>
  </conditionalFormatting>
  <conditionalFormatting sqref="D24:E24">
    <cfRule type="expression" dxfId="4" priority="3">
      <formula>D24&gt;0.7</formula>
    </cfRule>
  </conditionalFormatting>
  <conditionalFormatting sqref="D25:E25">
    <cfRule type="expression" dxfId="3" priority="4">
      <formula>D25&lt;0.2</formula>
    </cfRule>
  </conditionalFormatting>
  <conditionalFormatting sqref="D26:E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Algandmed</vt:lpstr>
      <vt:lpstr>Töötajad</vt:lpstr>
      <vt:lpstr>Kasumiaruanne</vt:lpstr>
      <vt:lpstr>Bilanss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2026-02-11T14:52:01Z</dcterms:modified>
</cp:coreProperties>
</file>