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jsaProject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arib\pria\Toetuste_arendamise_osakond\TTAB\Leader teenuse valdkond\Teenuse arenduse teemad\1. Meie töökaust\Ettevõtluskeskkonna arendamine\22.12 kodulehele lisatud finantsprognoosid\"/>
    </mc:Choice>
  </mc:AlternateContent>
  <xr:revisionPtr revIDLastSave="0" documentId="13_ncr:1_{14F76062-A6B3-4A63-A9C3-D8CE9527A49D}" xr6:coauthVersionLast="47" xr6:coauthVersionMax="47" xr10:uidLastSave="{00000000-0000-0000-0000-000000000000}"/>
  <bookViews>
    <workbookView xWindow="-57720" yWindow="-120" windowWidth="29040" windowHeight="15720" activeTab="2" xr2:uid="{00000000-000D-0000-FFFF-FFFF00000000}"/>
  </bookViews>
  <sheets>
    <sheet name="Algandmed" sheetId="1" r:id="rId1"/>
    <sheet name="Teenused" sheetId="2" r:id="rId2"/>
    <sheet name="Kasumiaruanne" sheetId="3" r:id="rId3"/>
    <sheet name="Bilanss" sheetId="4" r:id="rId4"/>
    <sheet name="Töötajad" sheetId="5" r:id="rId5"/>
    <sheet name="Majandusnäitajate koondtabel" sheetId="6" r:id="rId6"/>
  </sheets>
  <externalReferences>
    <externalReference r:id="rId7"/>
  </externalReferences>
  <definedNames>
    <definedName name="kohu1">Bilanss!$B$47:$B$47</definedName>
    <definedName name="kohu2" localSheetId="0">[1]Bilanss!$C$50:$C$53</definedName>
    <definedName name="kohu2">Bilanss!#REF!</definedName>
    <definedName name="_xlnm.Print_Area" localSheetId="0">Algandmed!$A$8:$F$28</definedName>
    <definedName name="_xlnm.Print_Area" localSheetId="3">Bilanss!$A$2:$B$64</definedName>
    <definedName name="_xlnm.Print_Area" localSheetId="2">Kasumiaruanne!$A$1:$G$54</definedName>
    <definedName name="_xlnm.Print_Area" localSheetId="5">'Majandusnäitajate koondtabel'!$A$1:$I$26</definedName>
    <definedName name="_xlnm.Print_Area" localSheetId="1">Teenused!$B$4:$F$51</definedName>
    <definedName name="raha1">Bilanss!$B$6:$B$16</definedName>
    <definedName name="raha2">Bilanss!$B$8:$B$16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3" l="1"/>
  <c r="G30" i="3"/>
  <c r="F30" i="3"/>
  <c r="E30" i="3"/>
  <c r="D30" i="3"/>
  <c r="C30" i="3"/>
  <c r="B31" i="3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B49" i="4"/>
  <c r="I6" i="6"/>
  <c r="H6" i="6"/>
  <c r="G6" i="6"/>
  <c r="F6" i="6"/>
  <c r="E6" i="6"/>
  <c r="D6" i="6"/>
  <c r="B45" i="4"/>
  <c r="D25" i="6" s="1"/>
  <c r="B34" i="4"/>
  <c r="B28" i="4"/>
  <c r="B13" i="4"/>
  <c r="B7" i="4"/>
  <c r="G53" i="3"/>
  <c r="I12" i="6" s="1"/>
  <c r="F53" i="3"/>
  <c r="H12" i="6" s="1"/>
  <c r="H13" i="6" s="1"/>
  <c r="E53" i="3"/>
  <c r="G12" i="6" s="1"/>
  <c r="G13" i="6" s="1"/>
  <c r="D53" i="3"/>
  <c r="F12" i="6" s="1"/>
  <c r="F13" i="6" s="1"/>
  <c r="C53" i="3"/>
  <c r="E12" i="6" s="1"/>
  <c r="E13" i="6" s="1"/>
  <c r="B53" i="3"/>
  <c r="D12" i="6" s="1"/>
  <c r="D13" i="6" s="1"/>
  <c r="G33" i="3"/>
  <c r="I7" i="6" s="1"/>
  <c r="F33" i="3"/>
  <c r="H7" i="6" s="1"/>
  <c r="E33" i="3"/>
  <c r="G7" i="6" s="1"/>
  <c r="D33" i="3"/>
  <c r="F7" i="6" s="1"/>
  <c r="C33" i="3"/>
  <c r="E7" i="6" s="1"/>
  <c r="B33" i="3"/>
  <c r="D7" i="6" s="1"/>
  <c r="G31" i="3"/>
  <c r="F31" i="3"/>
  <c r="E31" i="3"/>
  <c r="D31" i="3"/>
  <c r="C31" i="3"/>
  <c r="B28" i="3"/>
  <c r="G4" i="3"/>
  <c r="I3" i="6" s="1"/>
  <c r="F4" i="3"/>
  <c r="F20" i="3" s="1"/>
  <c r="E4" i="3"/>
  <c r="G3" i="6" s="1"/>
  <c r="D4" i="3"/>
  <c r="D20" i="3" s="1"/>
  <c r="C4" i="3"/>
  <c r="E3" i="6" s="1"/>
  <c r="B4" i="3"/>
  <c r="B20" i="3" s="1"/>
  <c r="C43" i="2"/>
  <c r="C34" i="2"/>
  <c r="C29" i="2"/>
  <c r="C26" i="2"/>
  <c r="F5" i="2"/>
  <c r="E28" i="1"/>
  <c r="D10" i="1"/>
  <c r="C10" i="1"/>
  <c r="B21" i="4" l="1"/>
  <c r="D23" i="6" s="1"/>
  <c r="B39" i="3"/>
  <c r="B42" i="3" s="1"/>
  <c r="B50" i="3" s="1"/>
  <c r="C28" i="3"/>
  <c r="E11" i="6" s="1"/>
  <c r="D28" i="3"/>
  <c r="D39" i="3" s="1"/>
  <c r="D42" i="3" s="1"/>
  <c r="E28" i="3"/>
  <c r="F28" i="3"/>
  <c r="F39" i="3" s="1"/>
  <c r="F42" i="3" s="1"/>
  <c r="F20" i="2"/>
  <c r="G28" i="3"/>
  <c r="I11" i="6" s="1"/>
  <c r="G20" i="3"/>
  <c r="C28" i="1"/>
  <c r="F28" i="1"/>
  <c r="D28" i="1"/>
  <c r="B37" i="4"/>
  <c r="F3" i="6"/>
  <c r="F4" i="6" s="1"/>
  <c r="D11" i="6"/>
  <c r="H3" i="6"/>
  <c r="H4" i="6" s="1"/>
  <c r="C20" i="3"/>
  <c r="E20" i="3"/>
  <c r="D3" i="6"/>
  <c r="D4" i="6" s="1"/>
  <c r="E39" i="3"/>
  <c r="G11" i="6"/>
  <c r="F11" i="6"/>
  <c r="I14" i="6"/>
  <c r="I13" i="6"/>
  <c r="D14" i="6"/>
  <c r="E14" i="6"/>
  <c r="G14" i="6"/>
  <c r="B52" i="4"/>
  <c r="F14" i="6"/>
  <c r="H14" i="6"/>
  <c r="C39" i="3" l="1"/>
  <c r="H11" i="6"/>
  <c r="G39" i="3"/>
  <c r="G42" i="3" s="1"/>
  <c r="I8" i="6" s="1"/>
  <c r="I16" i="6" s="1"/>
  <c r="B39" i="4"/>
  <c r="D19" i="6" s="1"/>
  <c r="C42" i="3"/>
  <c r="C50" i="3" s="1"/>
  <c r="E42" i="3"/>
  <c r="E50" i="3" s="1"/>
  <c r="D8" i="6"/>
  <c r="G4" i="6"/>
  <c r="I4" i="6"/>
  <c r="E4" i="6"/>
  <c r="D50" i="3"/>
  <c r="F8" i="6"/>
  <c r="F16" i="6" s="1"/>
  <c r="H8" i="6"/>
  <c r="F50" i="3"/>
  <c r="D9" i="6"/>
  <c r="B61" i="4"/>
  <c r="B62" i="4" s="1"/>
  <c r="B64" i="4" s="1"/>
  <c r="D22" i="6"/>
  <c r="H16" i="6" l="1"/>
  <c r="D24" i="6"/>
  <c r="G50" i="3"/>
  <c r="I22" i="6" s="1"/>
  <c r="E8" i="6"/>
  <c r="E16" i="6" s="1"/>
  <c r="F17" i="6" s="1"/>
  <c r="G8" i="6"/>
  <c r="G16" i="6" s="1"/>
  <c r="H17" i="6" s="1"/>
  <c r="D26" i="6"/>
  <c r="I17" i="6"/>
  <c r="D16" i="6"/>
  <c r="E17" i="6" s="1"/>
  <c r="G9" i="6"/>
  <c r="G22" i="6"/>
  <c r="H22" i="6"/>
  <c r="H9" i="6"/>
  <c r="F9" i="6"/>
  <c r="F22" i="6"/>
  <c r="E9" i="6"/>
  <c r="E22" i="6"/>
  <c r="I9" i="6" l="1"/>
  <c r="G17" i="6"/>
  <c r="D1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tc={006E0050-0013-4F13-970E-009D005400C1}</author>
    <author>tc={003200BD-00F7-4D86-A4AE-009100860000}</author>
    <author>tc={00E300CE-0088-456B-821A-00EE00D300DB}</author>
    <author>tc={006E00D3-0088-4CAC-8051-006300970017}</author>
  </authors>
  <commentList>
    <comment ref="A22" authorId="0" shapeId="0" xr:uid="{006E0050-0013-4F13-970E-009D005400C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Müügitulu puhasrentaablus näitab, kui suur osa müügitulust jääb kasumiks
Müügitulu hulka ei loeta muid tulusid, sealjuures toetus
</t>
      </text>
    </comment>
    <comment ref="A23" authorId="1" shapeId="0" xr:uid="{003200BD-00F7-4D86-A4AE-00910086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Maksevõime kordaja näitab ettevõtte suutlikust likviidse varaga üheaegselt kõik lühiajalised kohustised koheselt tasuda.
</t>
      </text>
    </comment>
    <comment ref="A24" authorId="2" shapeId="0" xr:uid="{00E300CE-0088-456B-821A-00EE00D300D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Võlakordaja (debt ratio) on finantssuhtarv, mis näitab kui suure osa ettevõtte koguvarast moodustab laenukapital
</t>
      </text>
    </comment>
    <comment ref="A25" authorId="3" shapeId="0" xr:uid="{006E00D3-0088-4CAC-8051-00630097001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Maksevalmiduse kordaja näitab, kui suure osa lühiajalistest kohustustest on ettevõte konkreetsel ajahetkel suuteline kohe tasuma
</t>
      </text>
    </comment>
  </commentList>
</comments>
</file>

<file path=xl/sharedStrings.xml><?xml version="1.0" encoding="utf-8"?>
<sst xmlns="http://schemas.openxmlformats.org/spreadsheetml/2006/main" count="297" uniqueCount="211">
  <si>
    <t>Andmed toetusega soetatavate vara kohta</t>
  </si>
  <si>
    <t>Investeeringuobjekti nimetus</t>
  </si>
  <si>
    <t>Vali põhivara liik</t>
  </si>
  <si>
    <t>Maksumus käibemaksuga (eur)</t>
  </si>
  <si>
    <t>Käibemaks 
(eur)</t>
  </si>
  <si>
    <t>Maksumus käibemaksuta (eur)</t>
  </si>
  <si>
    <t>Sellest toetus
(eur)</t>
  </si>
  <si>
    <t>Ettevõtlushuubi hoone renoveerimine (näide)</t>
  </si>
  <si>
    <t>Ehitustööde maksumus (põhivarana arvel)</t>
  </si>
  <si>
    <t>Masinad ja seadmed (põhivarana arvel)</t>
  </si>
  <si>
    <t>Seadmed, arvutustehnika (näide)</t>
  </si>
  <si>
    <t>Mööbel (näide)</t>
  </si>
  <si>
    <t>Muu põhivara</t>
  </si>
  <si>
    <t>Immateriaalne põhivara, sh liitumisleping</t>
  </si>
  <si>
    <t>Liitumine elektrivõrguga (näide)</t>
  </si>
  <si>
    <t>Liitumine internetivõrguga (näide)</t>
  </si>
  <si>
    <t xml:space="preserve"> </t>
  </si>
  <si>
    <t>Liitumine vee- ja kanalisatsiooni võrguga (näide)</t>
  </si>
  <si>
    <t>…</t>
  </si>
  <si>
    <t>KOKKU</t>
  </si>
  <si>
    <t>Sissetulek teenuste lõikes</t>
  </si>
  <si>
    <t>Ühik</t>
  </si>
  <si>
    <t>Ühiku hind 
(€, käibemaksuta)</t>
  </si>
  <si>
    <t>Ühikute arv aastas
(tk)</t>
  </si>
  <si>
    <t>Summa aastas
(€, käibemaksuta)</t>
  </si>
  <si>
    <t>püsilaud/kuus</t>
  </si>
  <si>
    <t>juhulaud/päevas</t>
  </si>
  <si>
    <t xml:space="preserve">klient/aastas </t>
  </si>
  <si>
    <t>päevane periood</t>
  </si>
  <si>
    <t>üritus</t>
  </si>
  <si>
    <t>...</t>
  </si>
  <si>
    <t>Muud teenused huubis</t>
  </si>
  <si>
    <t>Kokku aastane müügitulu</t>
  </si>
  <si>
    <r>
      <rPr>
        <b/>
        <sz val="10"/>
        <color theme="1"/>
        <rFont val="Arial"/>
        <family val="2"/>
      </rPr>
      <t>Töötamise kohad</t>
    </r>
    <r>
      <rPr>
        <sz val="10"/>
        <color theme="1"/>
        <rFont val="Arial"/>
        <family val="2"/>
      </rPr>
      <t>, sealjuures:</t>
    </r>
  </si>
  <si>
    <t>püsiklientidele mõeldud laudu (dedicated desks)</t>
  </si>
  <si>
    <t xml:space="preserve">juhuklientidele mõeldud laudu (hot desks) </t>
  </si>
  <si>
    <r>
      <rPr>
        <b/>
        <sz val="10"/>
        <color theme="1"/>
        <rFont val="Arial"/>
        <family val="2"/>
      </rPr>
      <t>Nõupidamisruumid</t>
    </r>
    <r>
      <rPr>
        <sz val="10"/>
        <color theme="1"/>
        <rFont val="Arial"/>
        <family val="2"/>
      </rPr>
      <t>, sealjuures:</t>
    </r>
  </si>
  <si>
    <t>suur ruum kuni 20 inimesele (näide)</t>
  </si>
  <si>
    <t>väike ruum kuni 8 inimesele (näide)</t>
  </si>
  <si>
    <t>üks ühele kohtumiseks sobiv väike ruum (näide)</t>
  </si>
  <si>
    <r>
      <rPr>
        <b/>
        <sz val="10"/>
        <color theme="1"/>
        <rFont val="Arial"/>
        <family val="2"/>
      </rPr>
      <t>Eriotstarvelised ruumid</t>
    </r>
    <r>
      <rPr>
        <sz val="10"/>
        <color theme="1"/>
        <rFont val="Arial"/>
        <family val="2"/>
      </rPr>
      <t>, sealjuures:</t>
    </r>
  </si>
  <si>
    <t>video ja podcastide salvestustamise ruum (näide)</t>
  </si>
  <si>
    <t>3D printerite ruum (näide)</t>
  </si>
  <si>
    <t>labor (näide)</t>
  </si>
  <si>
    <t xml:space="preserve">testtootmise ruum (näide) </t>
  </si>
  <si>
    <t>Kokku ettevõtlushuubi poolt kasutatav pind (m2), sealjuures:</t>
  </si>
  <si>
    <t>töötamise kohtadeks kasutava ruumi pind (m2)</t>
  </si>
  <si>
    <t>nõupidamisruumideks kasutatav pind (m2)</t>
  </si>
  <si>
    <t>eriotstarbeliste ruumide jaoks kasutatav pind (m2)</t>
  </si>
  <si>
    <t>kööginurk (m2)</t>
  </si>
  <si>
    <t>sotsialiseerumiseks kasutatav ala (m2)</t>
  </si>
  <si>
    <t>muu pind (m2)</t>
  </si>
  <si>
    <t>TULUD MAJANDUSTEGEVUSEST</t>
  </si>
  <si>
    <t>Müügitulu</t>
  </si>
  <si>
    <t>Toote või teenuse seos investeeringuga</t>
  </si>
  <si>
    <t>Valik</t>
  </si>
  <si>
    <t>Pikaajaliste lepingutega kliendid (dedicated desks)</t>
  </si>
  <si>
    <t>on seotud investeeringuga</t>
  </si>
  <si>
    <t>Juhukliendid (hot desks)</t>
  </si>
  <si>
    <t>pole seotud investeeringuga</t>
  </si>
  <si>
    <t>Postakasti teenust kasutavad kliendid</t>
  </si>
  <si>
    <t>Koosolekuruumide rent</t>
  </si>
  <si>
    <t>Salvestusstuudio rent</t>
  </si>
  <si>
    <t>Spetsiaalsete seadmete kasutamise rent</t>
  </si>
  <si>
    <t>Ürituste korraldamisest saadud müügitulu</t>
  </si>
  <si>
    <t>Muu müügitulu</t>
  </si>
  <si>
    <t>Muud tulud, sealhulgas toetused</t>
  </si>
  <si>
    <t>Lisage taotlusele selgitus muude tulude kohta</t>
  </si>
  <si>
    <t>Tulud kokku</t>
  </si>
  <si>
    <t>MAJANDUSTEGEVUSE KÄIGUS TEKKIVAD KULUD</t>
  </si>
  <si>
    <t>Põllumajanduliku toodangu varude jääkide muutus</t>
  </si>
  <si>
    <t>Kasum (kahjum) bioloogilistelt varadelt</t>
  </si>
  <si>
    <t>Valmis- ja lõpetamata toodangu varude jääkide muutus</t>
  </si>
  <si>
    <t>Kaubad, toore ja teenused</t>
  </si>
  <si>
    <t>Mitmesugused tegevuskulud</t>
  </si>
  <si>
    <t>Tööjõukulud</t>
  </si>
  <si>
    <t>Palgakulu</t>
  </si>
  <si>
    <t>Sotsiaalmaks</t>
  </si>
  <si>
    <t>Töötuskindlustusmaks</t>
  </si>
  <si>
    <t xml:space="preserve">Põhivarade kulum </t>
  </si>
  <si>
    <t>Hooned, rajatised</t>
  </si>
  <si>
    <t>Masinad ja seadmed</t>
  </si>
  <si>
    <t>Immateriaalne põhivara</t>
  </si>
  <si>
    <t>Muud ärikulud</t>
  </si>
  <si>
    <t>Kulud kokku</t>
  </si>
  <si>
    <t>Ärikasum (ärikahjum)</t>
  </si>
  <si>
    <t>Kasum (kahjum-) tütarettevõtjatelt</t>
  </si>
  <si>
    <t>Kasum (kahjum-) sidusettevõtjatelt</t>
  </si>
  <si>
    <t>Kasum (kahjum-) finantsinvesteeringutelt</t>
  </si>
  <si>
    <r>
      <t>Intressitulud</t>
    </r>
    <r>
      <rPr>
        <vertAlign val="superscript"/>
        <sz val="10"/>
        <rFont val="Arial"/>
        <family val="2"/>
      </rPr>
      <t>(+)</t>
    </r>
  </si>
  <si>
    <r>
      <t>Intressikulud</t>
    </r>
    <r>
      <rPr>
        <vertAlign val="superscript"/>
        <sz val="10"/>
        <rFont val="Arial"/>
        <family val="2"/>
      </rPr>
      <t>(-)</t>
    </r>
  </si>
  <si>
    <t>Muud finantstulud ja -kulud</t>
  </si>
  <si>
    <t xml:space="preserve">Tulumaks </t>
  </si>
  <si>
    <t>Aruandeaasta puhaskasum (kahjum)</t>
  </si>
  <si>
    <t>Aasta keskmine täistööajale taandatud töötajate arv</t>
  </si>
  <si>
    <t>BILANSS</t>
  </si>
  <si>
    <t>Taotlemisele eelnev 
aasta</t>
  </si>
  <si>
    <t>AKTIVA</t>
  </si>
  <si>
    <t>KÄIBEVARA</t>
  </si>
  <si>
    <t>Raha</t>
  </si>
  <si>
    <t>Nõuded ja tehtud ettemaksed</t>
  </si>
  <si>
    <t>Nõuded</t>
  </si>
  <si>
    <t>Ettemaksed teenuste eest</t>
  </si>
  <si>
    <t>Varud</t>
  </si>
  <si>
    <t>Tooraine ja materjal</t>
  </si>
  <si>
    <t>Lõpetamata toodang</t>
  </si>
  <si>
    <t>Valmistoodang</t>
  </si>
  <si>
    <t xml:space="preserve">   Müügiks ostetud kaubad</t>
  </si>
  <si>
    <t>Käibevara kokku</t>
  </si>
  <si>
    <t>PÕHIVARA</t>
  </si>
  <si>
    <t>Investeeringud tütar- ja sidusettevõtetesse</t>
  </si>
  <si>
    <t>Finantsinvesteeringud</t>
  </si>
  <si>
    <t>Kinnisvarainvesteeringud</t>
  </si>
  <si>
    <t>Bioloogilised varad</t>
  </si>
  <si>
    <t>Materiaalsed põhivarad</t>
  </si>
  <si>
    <t xml:space="preserve">   Maa (soetusmaksumuses)</t>
  </si>
  <si>
    <t>Hooned ja rajatised (soetusmaksumuses)</t>
  </si>
  <si>
    <t>Masinad, seadmed (soetusmaksumuses)</t>
  </si>
  <si>
    <t>Muu põhivara (soetusmaksumuses)</t>
  </si>
  <si>
    <t>Akumuleeritud kulum (miinusmärgiga)</t>
  </si>
  <si>
    <t>Immateriaalsed põhivarad</t>
  </si>
  <si>
    <t>Immateriaalsete põhivarade kulum</t>
  </si>
  <si>
    <t>Põhivara kokku</t>
  </si>
  <si>
    <t>AKTIVA KOKKU</t>
  </si>
  <si>
    <t>PASSIVA (KOHUSTISED JA OMAKAPITAL)</t>
  </si>
  <si>
    <t>KOHUSTISED</t>
  </si>
  <si>
    <t>Lühiajalised kohustised</t>
  </si>
  <si>
    <t xml:space="preserve">   Laenukohustised</t>
  </si>
  <si>
    <t xml:space="preserve">   Võlad ja saadud ettemaksed</t>
  </si>
  <si>
    <t xml:space="preserve">   Sihtfinantseerimine</t>
  </si>
  <si>
    <t>Pikaajalised kohustised</t>
  </si>
  <si>
    <t xml:space="preserve">Pikaajalised laenud, võlakirjad ja kapitalirendikohustised </t>
  </si>
  <si>
    <t>Kohustised kokku</t>
  </si>
  <si>
    <t>OMAKAPITAL</t>
  </si>
  <si>
    <t>Osakapital või aktsiakapital nimiväärtuses</t>
  </si>
  <si>
    <t>Registreerimata osakapital või aktsiakapital</t>
  </si>
  <si>
    <t>Ülekurss</t>
  </si>
  <si>
    <t>Oma osad või aktisad (miinus)</t>
  </si>
  <si>
    <t>Kohustuslik reservkapital</t>
  </si>
  <si>
    <t>Eelmiste perioodide jaotamata kasum</t>
  </si>
  <si>
    <t>Aruandeaasta kasum</t>
  </si>
  <si>
    <t>Omakapital kokku</t>
  </si>
  <si>
    <t>PASSIVA KOKKU</t>
  </si>
  <si>
    <t>Taotleja aasta keskmine täistööajale taandatud töötajate arv</t>
  </si>
  <si>
    <t>Ametikohtade 
täitmine 
aastate lõikes</t>
  </si>
  <si>
    <t>Huubi juhataja</t>
  </si>
  <si>
    <t>Huubi kogukonnajuht</t>
  </si>
  <si>
    <r>
      <t xml:space="preserve">Taotleja tähtsamad majandusnäitajad (täitub automaatselt, kui ülejäänud lehed on täidetud)
</t>
    </r>
    <r>
      <rPr>
        <sz val="11"/>
        <rFont val="Calibri"/>
        <family val="2"/>
        <scheme val="minor"/>
      </rPr>
      <t>Selle tabeli abil saab kontrollida taotlusvormi samanimelisse tabelisse sisestatud andmete õigsust.</t>
    </r>
  </si>
  <si>
    <t>Näitajad</t>
  </si>
  <si>
    <t>Müügitulu kasv eelmise aastaga võrreldes</t>
  </si>
  <si>
    <t>Kaubad, toore, materjal, teenused</t>
  </si>
  <si>
    <t>Põhivara kulum</t>
  </si>
  <si>
    <t>Ärikasum/-kahjum (EBIT)</t>
  </si>
  <si>
    <t>Puhaskasum/-kahjum</t>
  </si>
  <si>
    <t>Tööjõukulu koos sotsiaalmaksu ja töötuskindlustuse maksega</t>
  </si>
  <si>
    <t>Keskmine töötajate arv</t>
  </si>
  <si>
    <t>Palgakulu töötaja kohta</t>
  </si>
  <si>
    <t>Keskmine brutopalk kuus</t>
  </si>
  <si>
    <t>Lisandväärtus töötaja kohta</t>
  </si>
  <si>
    <t>Lisandväärtuse kasv eelmise aastaga võrreldes</t>
  </si>
  <si>
    <t>Bilansimaht</t>
  </si>
  <si>
    <t>Finantsvõimekuse näitajad</t>
  </si>
  <si>
    <t>Definitsioon</t>
  </si>
  <si>
    <t>Roheline tase</t>
  </si>
  <si>
    <t>Taotlemisele eelnev aasta</t>
  </si>
  <si>
    <t>Taotlemise aasta prognoos (2025)</t>
  </si>
  <si>
    <t>T + 1 aasta
prognoos (2026)</t>
  </si>
  <si>
    <t>T + 2 aasta
prognoos (2027)</t>
  </si>
  <si>
    <t>T + 3 aasta
prognoos (2028)</t>
  </si>
  <si>
    <t>T + 4 aasta
prognoos (2029)</t>
  </si>
  <si>
    <t>Müügitulu puhasrentaablus</t>
  </si>
  <si>
    <t>Puhaskasum/müügitulu</t>
  </si>
  <si>
    <t xml:space="preserve">   5% või suurem </t>
  </si>
  <si>
    <t>Maksevõime kordaja</t>
  </si>
  <si>
    <t>Käibevara/lühiajalised kohustused</t>
  </si>
  <si>
    <t xml:space="preserve">1,20 või suurem </t>
  </si>
  <si>
    <t>Võlakordaja</t>
  </si>
  <si>
    <t>Kohustused kokku/varad kokku</t>
  </si>
  <si>
    <t>0,70 või väiksem</t>
  </si>
  <si>
    <t>Maksevalmiduse kordaja</t>
  </si>
  <si>
    <t>Raha/lühiajalised kohustused</t>
  </si>
  <si>
    <t xml:space="preserve">0,20 või suurem </t>
  </si>
  <si>
    <t>Omaosaluse ja EBITDA suhe</t>
  </si>
  <si>
    <t>Investeeringu omaosalus/EBITDA</t>
  </si>
  <si>
    <t>7 või väiksem</t>
  </si>
  <si>
    <t xml:space="preserve">Palume kirjeldada, mis aastal planeeritud tulemus saavutatakse: </t>
  </si>
  <si>
    <t>….</t>
  </si>
  <si>
    <t>Pikaajaliste lepingutega klientidele töölaua rent (dedicated desks) (näide)</t>
  </si>
  <si>
    <t>Juhuklientidele töölaua rent (hot desks) (näide)</t>
  </si>
  <si>
    <t>Postakasti teenus (virtual office) (näide)</t>
  </si>
  <si>
    <t>Suure koosolekuruumi kasutamine (näide)</t>
  </si>
  <si>
    <t>Väikese koosolekuruumi kasutamine (näide)</t>
  </si>
  <si>
    <t>Salvestusstuudio kasutamine (näide)</t>
  </si>
  <si>
    <t>Spetsiaalsete seadmete kasutamine (näiteks 3D printimine) (näide)</t>
  </si>
  <si>
    <t>Laboriruumide kasutamine (näide)</t>
  </si>
  <si>
    <t>Katsetootmise ruumide kasutamine (näide)</t>
  </si>
  <si>
    <t>Ürituste korraldamine huubis (näide)</t>
  </si>
  <si>
    <t>Taotlemisele eelnev aasta 
(2025)</t>
  </si>
  <si>
    <t>Taotlemise aasta T prognoos 
(2026)</t>
  </si>
  <si>
    <t>T + 1 aasta
prognoos 
(2027)</t>
  </si>
  <si>
    <t>T + 2 aasta
prognoos 
(2028)</t>
  </si>
  <si>
    <t>T + 3 aasta
prognoos 
(2029)</t>
  </si>
  <si>
    <t>T + 4 aasta
prognoos 
(2030)</t>
  </si>
  <si>
    <t>Taotlemisele vahetult eelnev aasta (2025)</t>
  </si>
  <si>
    <t>Taotlemisele eelnev aasta (2025)</t>
  </si>
  <si>
    <t>Taotlemise aasta prognoos 
(2026)</t>
  </si>
  <si>
    <t>T + 1 aasta
prognoos 
(2027)</t>
  </si>
  <si>
    <t>T + 2 aasta
prognoos 
(2028)</t>
  </si>
  <si>
    <t>T + 3 aasta
prognoos 
(2029)</t>
  </si>
  <si>
    <t>T + 4 aasta
prognoos 
(2030)</t>
  </si>
  <si>
    <t xml:space="preserve">Ettevõtlushuubi iseloomustavad näitajad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</si>
</sst>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r_-;\-* #,##0.00\ _k_r_-;_-* &quot;-&quot;??\ _k_r_-;_-@_-"/>
    <numFmt numFmtId="165" formatCode="_-* #,##0\ _k_r_-;\-* #,##0\ _k_r_-;_-* &quot;-&quot;??\ _k_r_-;_-@_-"/>
    <numFmt numFmtId="166" formatCode="#,##0.0"/>
    <numFmt numFmtId="167" formatCode="mmmm"/>
    <numFmt numFmtId="168" formatCode="0.0"/>
  </numFmts>
  <fonts count="20" x14ac:knownFonts="1">
    <font>
      <sz val="10"/>
      <color theme="1"/>
      <name val="Arial"/>
    </font>
    <font>
      <sz val="10"/>
      <name val="Arial"/>
      <family val="2"/>
    </font>
    <font>
      <b/>
      <sz val="18"/>
      <color indexed="56"/>
      <name val="Cambria"/>
      <family val="1"/>
    </font>
    <font>
      <b/>
      <sz val="10"/>
      <color theme="1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0"/>
      <color indexed="4"/>
      <name val="Arial"/>
      <family val="2"/>
    </font>
    <font>
      <sz val="10"/>
      <color rgb="FF3333FF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vertAlign val="superscript"/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indexed="65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theme="0"/>
        <bgColor indexed="42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92D05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14996795556505021"/>
      </right>
      <top style="thin">
        <color theme="1" tint="0.499984740745262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1" tint="0.499984740745262"/>
      </right>
      <top style="thin">
        <color theme="1" tint="0.499984740745262"/>
      </top>
      <bottom style="thin">
        <color theme="0" tint="-0.14996795556505021"/>
      </bottom>
      <diagonal/>
    </border>
    <border>
      <left style="thin">
        <color theme="1" tint="0.49998474074526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1" tint="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 tint="0.499984740745262"/>
      </left>
      <right style="thin">
        <color theme="0" tint="-0.14996795556505021"/>
      </right>
      <top style="thin">
        <color theme="0" tint="-0.14996795556505021"/>
      </top>
      <bottom style="thin">
        <color theme="1" tint="0.499984740745262"/>
      </bottom>
      <diagonal/>
    </border>
    <border>
      <left style="thin">
        <color theme="0" tint="-0.14996795556505021"/>
      </left>
      <right style="thin">
        <color theme="1" tint="0.499984740745262"/>
      </right>
      <top style="thin">
        <color theme="0" tint="-0.14996795556505021"/>
      </top>
      <bottom style="thin">
        <color theme="1" tint="0.499984740745262"/>
      </bottom>
      <diagonal/>
    </border>
    <border>
      <left style="thin">
        <color theme="0" tint="-0.14996795556505021"/>
      </left>
      <right style="thin">
        <color theme="1" tint="0.499984740745262"/>
      </right>
      <top style="thin">
        <color theme="0" tint="-0.14996795556505021"/>
      </top>
      <bottom/>
      <diagonal/>
    </border>
    <border>
      <left style="thin">
        <color theme="1" tint="0.49998474074526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164" fontId="1" fillId="0" borderId="0" applyFont="0" applyFill="0" applyBorder="0"/>
    <xf numFmtId="0" fontId="2" fillId="0" borderId="0"/>
    <xf numFmtId="0" fontId="14" fillId="0" borderId="0"/>
    <xf numFmtId="9" fontId="1" fillId="0" borderId="0" applyFont="0" applyFill="0" applyBorder="0"/>
    <xf numFmtId="9" fontId="14" fillId="0" borderId="0" applyFont="0" applyFill="0" applyBorder="0" applyProtection="0"/>
  </cellStyleXfs>
  <cellXfs count="203">
    <xf numFmtId="0" fontId="0" fillId="0" borderId="0" xfId="0"/>
    <xf numFmtId="0" fontId="14" fillId="2" borderId="1" xfId="3" applyFill="1" applyBorder="1" applyProtection="1">
      <protection locked="0"/>
    </xf>
    <xf numFmtId="0" fontId="14" fillId="2" borderId="1" xfId="3" applyFill="1" applyBorder="1" applyAlignment="1" applyProtection="1">
      <alignment horizontal="left"/>
      <protection locked="0"/>
    </xf>
    <xf numFmtId="165" fontId="0" fillId="2" borderId="1" xfId="1" applyNumberFormat="1" applyFont="1" applyFill="1" applyBorder="1" applyProtection="1">
      <protection locked="0"/>
    </xf>
    <xf numFmtId="4" fontId="1" fillId="0" borderId="2" xfId="0" applyNumberFormat="1" applyFon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/>
      <protection locked="0"/>
    </xf>
    <xf numFmtId="165" fontId="0" fillId="0" borderId="2" xfId="1" applyNumberFormat="1" applyFont="1" applyBorder="1" applyProtection="1">
      <protection locked="0"/>
    </xf>
    <xf numFmtId="0" fontId="0" fillId="0" borderId="2" xfId="0" applyBorder="1" applyProtection="1">
      <protection locked="0"/>
    </xf>
    <xf numFmtId="4" fontId="0" fillId="0" borderId="7" xfId="0" applyNumberFormat="1" applyBorder="1" applyAlignment="1" applyProtection="1">
      <alignment horizontal="left" vertical="center" indent="1"/>
      <protection locked="0"/>
    </xf>
    <xf numFmtId="165" fontId="0" fillId="0" borderId="8" xfId="1" applyNumberFormat="1" applyFont="1" applyBorder="1" applyProtection="1">
      <protection locked="0"/>
    </xf>
    <xf numFmtId="4" fontId="0" fillId="0" borderId="9" xfId="0" applyNumberFormat="1" applyBorder="1" applyAlignment="1" applyProtection="1">
      <alignment horizontal="left" vertical="center" indent="1"/>
      <protection locked="0"/>
    </xf>
    <xf numFmtId="165" fontId="0" fillId="0" borderId="10" xfId="1" applyNumberFormat="1" applyFont="1" applyBorder="1" applyProtection="1">
      <protection locked="0"/>
    </xf>
    <xf numFmtId="165" fontId="0" fillId="0" borderId="11" xfId="1" applyNumberFormat="1" applyFont="1" applyBorder="1" applyProtection="1">
      <protection locked="0"/>
    </xf>
    <xf numFmtId="4" fontId="0" fillId="0" borderId="12" xfId="0" applyNumberFormat="1" applyBorder="1" applyAlignment="1" applyProtection="1">
      <alignment horizontal="left" vertical="center" indent="1"/>
      <protection locked="0"/>
    </xf>
    <xf numFmtId="3" fontId="1" fillId="2" borderId="13" xfId="0" applyNumberFormat="1" applyFont="1" applyFill="1" applyBorder="1" applyAlignment="1" applyProtection="1">
      <alignment horizontal="right" vertical="center"/>
      <protection locked="0"/>
    </xf>
    <xf numFmtId="3" fontId="1" fillId="2" borderId="1" xfId="0" applyNumberFormat="1" applyFont="1" applyFill="1" applyBorder="1" applyAlignment="1" applyProtection="1">
      <alignment horizontal="right" vertical="center"/>
      <protection locked="0"/>
    </xf>
    <xf numFmtId="4" fontId="0" fillId="0" borderId="1" xfId="0" applyNumberFormat="1" applyBorder="1" applyAlignment="1" applyProtection="1">
      <alignment horizontal="center"/>
      <protection locked="0"/>
    </xf>
    <xf numFmtId="4" fontId="1" fillId="0" borderId="1" xfId="0" applyNumberFormat="1" applyFont="1" applyBorder="1" applyAlignment="1" applyProtection="1">
      <alignment horizontal="left" indent="3"/>
      <protection locked="0"/>
    </xf>
    <xf numFmtId="3" fontId="1" fillId="2" borderId="14" xfId="0" applyNumberFormat="1" applyFont="1" applyFill="1" applyBorder="1" applyAlignment="1" applyProtection="1">
      <alignment horizontal="right" vertical="center"/>
      <protection locked="0"/>
    </xf>
    <xf numFmtId="3" fontId="1" fillId="2" borderId="0" xfId="0" applyNumberFormat="1" applyFont="1" applyFill="1" applyAlignment="1" applyProtection="1">
      <alignment horizontal="right" vertical="center"/>
      <protection locked="0"/>
    </xf>
    <xf numFmtId="4" fontId="0" fillId="0" borderId="0" xfId="0" applyNumberFormat="1" applyProtection="1">
      <protection locked="0"/>
    </xf>
    <xf numFmtId="3" fontId="1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0" xfId="0" applyNumberFormat="1" applyFont="1" applyFill="1" applyAlignment="1" applyProtection="1">
      <alignment horizontal="center" vertical="center"/>
      <protection locked="0"/>
    </xf>
    <xf numFmtId="3" fontId="7" fillId="2" borderId="1" xfId="0" applyNumberFormat="1" applyFont="1" applyFill="1" applyBorder="1" applyAlignment="1" applyProtection="1">
      <alignment horizontal="center" vertical="center"/>
      <protection locked="0"/>
    </xf>
    <xf numFmtId="3" fontId="1" fillId="2" borderId="1" xfId="1" applyNumberFormat="1" applyFont="1" applyFill="1" applyBorder="1" applyAlignment="1" applyProtection="1">
      <alignment horizontal="center" vertical="center"/>
      <protection locked="0"/>
    </xf>
    <xf numFmtId="3" fontId="1" fillId="2" borderId="0" xfId="1" applyNumberFormat="1" applyFont="1" applyFill="1" applyAlignment="1" applyProtection="1">
      <alignment horizontal="center" vertical="center"/>
      <protection locked="0"/>
    </xf>
    <xf numFmtId="3" fontId="1" fillId="0" borderId="1" xfId="0" applyNumberFormat="1" applyFont="1" applyBorder="1" applyAlignment="1" applyProtection="1">
      <alignment horizontal="right" vertical="center"/>
      <protection locked="0"/>
    </xf>
    <xf numFmtId="3" fontId="1" fillId="0" borderId="1" xfId="0" quotePrefix="1" applyNumberFormat="1" applyFont="1" applyBorder="1" applyAlignment="1" applyProtection="1">
      <alignment horizontal="right" vertical="center"/>
      <protection locked="0"/>
    </xf>
    <xf numFmtId="3" fontId="1" fillId="2" borderId="0" xfId="0" quotePrefix="1" applyNumberFormat="1" applyFont="1" applyFill="1" applyAlignment="1" applyProtection="1">
      <alignment horizontal="right" vertical="center"/>
      <protection locked="0"/>
    </xf>
    <xf numFmtId="3" fontId="1" fillId="2" borderId="15" xfId="0" applyNumberFormat="1" applyFont="1" applyFill="1" applyBorder="1" applyAlignment="1" applyProtection="1">
      <alignment horizontal="right" vertical="center"/>
      <protection locked="0"/>
    </xf>
    <xf numFmtId="3" fontId="1" fillId="0" borderId="1" xfId="1" applyNumberFormat="1" applyFont="1" applyBorder="1" applyAlignment="1" applyProtection="1">
      <alignment horizontal="right" vertical="center"/>
      <protection locked="0"/>
    </xf>
    <xf numFmtId="3" fontId="1" fillId="2" borderId="0" xfId="1" applyNumberFormat="1" applyFont="1" applyFill="1" applyAlignment="1" applyProtection="1">
      <alignment horizontal="right" vertical="center"/>
      <protection locked="0"/>
    </xf>
    <xf numFmtId="3" fontId="8" fillId="0" borderId="1" xfId="1" applyNumberFormat="1" applyFont="1" applyBorder="1" applyAlignment="1" applyProtection="1">
      <alignment horizontal="right" vertical="center"/>
      <protection locked="0"/>
    </xf>
    <xf numFmtId="3" fontId="8" fillId="2" borderId="0" xfId="1" applyNumberFormat="1" applyFont="1" applyFill="1" applyAlignment="1" applyProtection="1">
      <alignment horizontal="right" vertical="center"/>
      <protection locked="0"/>
    </xf>
    <xf numFmtId="3" fontId="1" fillId="4" borderId="1" xfId="1" applyNumberFormat="1" applyFont="1" applyFill="1" applyBorder="1" applyAlignment="1" applyProtection="1">
      <alignment horizontal="right" vertical="center"/>
      <protection locked="0"/>
    </xf>
    <xf numFmtId="1" fontId="1" fillId="2" borderId="1" xfId="0" applyNumberFormat="1" applyFont="1" applyFill="1" applyBorder="1" applyAlignment="1" applyProtection="1">
      <alignment horizontal="left" indent="1"/>
      <protection locked="0"/>
    </xf>
    <xf numFmtId="1" fontId="1" fillId="2" borderId="1" xfId="0" applyNumberFormat="1" applyFont="1" applyFill="1" applyBorder="1" applyAlignment="1" applyProtection="1">
      <alignment horizontal="left" wrapText="1" indent="1"/>
      <protection locked="0"/>
    </xf>
    <xf numFmtId="3" fontId="1" fillId="2" borderId="18" xfId="0" applyNumberFormat="1" applyFont="1" applyFill="1" applyBorder="1" applyAlignment="1" applyProtection="1">
      <alignment horizontal="right" vertical="center"/>
      <protection locked="0"/>
    </xf>
    <xf numFmtId="3" fontId="1" fillId="2" borderId="21" xfId="0" applyNumberFormat="1" applyFont="1" applyFill="1" applyBorder="1" applyAlignment="1" applyProtection="1">
      <alignment horizontal="right" vertical="center"/>
      <protection locked="0"/>
    </xf>
    <xf numFmtId="168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/>
      <protection locked="0"/>
    </xf>
    <xf numFmtId="165" fontId="19" fillId="2" borderId="1" xfId="1" applyNumberFormat="1" applyFont="1" applyFill="1" applyBorder="1" applyProtection="1">
      <protection locked="0"/>
    </xf>
    <xf numFmtId="0" fontId="14" fillId="3" borderId="1" xfId="3" applyFill="1" applyBorder="1" applyAlignment="1">
      <alignment horizontal="left" vertical="center" wrapText="1"/>
    </xf>
    <xf numFmtId="0" fontId="14" fillId="3" borderId="1" xfId="3" applyFill="1" applyBorder="1" applyAlignment="1">
      <alignment horizontal="center" vertical="center" wrapText="1"/>
    </xf>
    <xf numFmtId="0" fontId="14" fillId="3" borderId="1" xfId="3" applyFill="1" applyBorder="1"/>
    <xf numFmtId="0" fontId="14" fillId="3" borderId="1" xfId="3" applyFill="1" applyBorder="1" applyAlignment="1">
      <alignment horizontal="left"/>
    </xf>
    <xf numFmtId="165" fontId="0" fillId="3" borderId="1" xfId="1" applyNumberFormat="1" applyFont="1" applyFill="1" applyBorder="1"/>
    <xf numFmtId="0" fontId="14" fillId="2" borderId="0" xfId="3" applyFill="1" applyProtection="1">
      <protection locked="0"/>
    </xf>
    <xf numFmtId="0" fontId="14" fillId="2" borderId="0" xfId="3" applyFill="1" applyAlignment="1" applyProtection="1">
      <alignment horizontal="center"/>
      <protection locked="0"/>
    </xf>
    <xf numFmtId="1" fontId="14" fillId="2" borderId="0" xfId="3" applyNumberFormat="1" applyFill="1" applyAlignment="1" applyProtection="1">
      <alignment horizontal="center"/>
      <protection locked="0"/>
    </xf>
    <xf numFmtId="0" fontId="3" fillId="2" borderId="0" xfId="3" applyFont="1" applyFill="1" applyProtection="1">
      <protection locked="0"/>
    </xf>
    <xf numFmtId="0" fontId="14" fillId="2" borderId="0" xfId="3" applyFill="1" applyAlignment="1" applyProtection="1">
      <alignment wrapText="1"/>
      <protection locked="0"/>
    </xf>
    <xf numFmtId="0" fontId="14" fillId="2" borderId="0" xfId="3" applyFill="1" applyAlignment="1" applyProtection="1">
      <alignment horizontal="left"/>
      <protection locked="0"/>
    </xf>
    <xf numFmtId="4" fontId="3" fillId="2" borderId="0" xfId="3" applyNumberFormat="1" applyFont="1" applyFill="1" applyProtection="1">
      <protection locked="0"/>
    </xf>
    <xf numFmtId="4" fontId="3" fillId="2" borderId="0" xfId="3" applyNumberFormat="1" applyFont="1" applyFill="1" applyAlignment="1" applyProtection="1">
      <alignment horizontal="right"/>
      <protection locked="0"/>
    </xf>
    <xf numFmtId="0" fontId="4" fillId="2" borderId="0" xfId="3" applyFont="1" applyFill="1" applyProtection="1">
      <protection locked="0"/>
    </xf>
    <xf numFmtId="0" fontId="5" fillId="2" borderId="0" xfId="3" applyFont="1" applyFill="1" applyProtection="1">
      <protection locked="0"/>
    </xf>
    <xf numFmtId="0" fontId="19" fillId="2" borderId="1" xfId="3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4" fontId="0" fillId="0" borderId="5" xfId="0" applyNumberFormat="1" applyBorder="1" applyAlignment="1" applyProtection="1">
      <alignment vertical="center"/>
      <protection locked="0"/>
    </xf>
    <xf numFmtId="165" fontId="3" fillId="0" borderId="6" xfId="1" applyNumberFormat="1" applyFont="1" applyBorder="1" applyProtection="1">
      <protection locked="0"/>
    </xf>
    <xf numFmtId="4" fontId="3" fillId="0" borderId="5" xfId="0" applyNumberFormat="1" applyFont="1" applyBorder="1" applyAlignment="1" applyProtection="1">
      <alignment vertical="center"/>
      <protection locked="0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 wrapText="1"/>
    </xf>
    <xf numFmtId="165" fontId="0" fillId="3" borderId="2" xfId="0" applyNumberFormat="1" applyFill="1" applyBorder="1" applyAlignment="1">
      <alignment horizontal="center" vertical="center" wrapText="1"/>
    </xf>
    <xf numFmtId="4" fontId="19" fillId="3" borderId="3" xfId="0" applyNumberFormat="1" applyFont="1" applyFill="1" applyBorder="1" applyAlignment="1">
      <alignment vertical="center"/>
    </xf>
    <xf numFmtId="0" fontId="0" fillId="3" borderId="4" xfId="0" applyFill="1" applyBorder="1" applyAlignment="1">
      <alignment horizontal="left" vertical="center"/>
    </xf>
    <xf numFmtId="0" fontId="6" fillId="6" borderId="0" xfId="0" applyFont="1" applyFill="1" applyAlignment="1" applyProtection="1">
      <alignment horizontal="center" vertical="center" wrapText="1"/>
      <protection locked="0"/>
    </xf>
    <xf numFmtId="0" fontId="17" fillId="9" borderId="0" xfId="3" applyFont="1" applyFill="1" applyAlignment="1" applyProtection="1">
      <alignment vertical="center" wrapText="1"/>
      <protection locked="0"/>
    </xf>
    <xf numFmtId="4" fontId="0" fillId="9" borderId="0" xfId="0" applyNumberFormat="1" applyFill="1" applyProtection="1">
      <protection locked="0"/>
    </xf>
    <xf numFmtId="4" fontId="1" fillId="4" borderId="0" xfId="0" applyNumberFormat="1" applyFont="1" applyFill="1" applyProtection="1">
      <protection locked="0"/>
    </xf>
    <xf numFmtId="4" fontId="0" fillId="0" borderId="1" xfId="0" applyNumberFormat="1" applyBorder="1" applyProtection="1">
      <protection locked="0"/>
    </xf>
    <xf numFmtId="1" fontId="1" fillId="2" borderId="0" xfId="0" applyNumberFormat="1" applyFont="1" applyFill="1" applyProtection="1">
      <protection locked="0"/>
    </xf>
    <xf numFmtId="1" fontId="1" fillId="4" borderId="0" xfId="1" applyNumberFormat="1" applyFont="1" applyFill="1" applyAlignment="1" applyProtection="1">
      <alignment horizontal="right"/>
      <protection locked="0"/>
    </xf>
    <xf numFmtId="1" fontId="1" fillId="2" borderId="0" xfId="1" applyNumberFormat="1" applyFont="1" applyFill="1" applyAlignment="1" applyProtection="1">
      <alignment horizontal="right"/>
      <protection locked="0"/>
    </xf>
    <xf numFmtId="1" fontId="7" fillId="0" borderId="0" xfId="0" applyNumberFormat="1" applyFont="1" applyProtection="1">
      <protection locked="0"/>
    </xf>
    <xf numFmtId="4" fontId="0" fillId="2" borderId="0" xfId="0" applyNumberFormat="1" applyFill="1" applyProtection="1">
      <protection locked="0"/>
    </xf>
    <xf numFmtId="4" fontId="1" fillId="2" borderId="16" xfId="0" applyNumberFormat="1" applyFont="1" applyFill="1" applyBorder="1" applyAlignment="1" applyProtection="1">
      <alignment horizontal="left"/>
      <protection locked="0"/>
    </xf>
    <xf numFmtId="3" fontId="1" fillId="2" borderId="16" xfId="1" applyNumberFormat="1" applyFont="1" applyFill="1" applyBorder="1" applyAlignment="1" applyProtection="1">
      <alignment horizontal="right" vertical="center"/>
      <protection locked="0"/>
    </xf>
    <xf numFmtId="4" fontId="1" fillId="2" borderId="17" xfId="0" applyNumberFormat="1" applyFont="1" applyFill="1" applyBorder="1" applyAlignment="1" applyProtection="1">
      <alignment horizontal="left"/>
      <protection locked="0"/>
    </xf>
    <xf numFmtId="3" fontId="1" fillId="2" borderId="17" xfId="1" applyNumberFormat="1" applyFont="1" applyFill="1" applyBorder="1" applyAlignment="1" applyProtection="1">
      <alignment horizontal="right" vertical="center"/>
      <protection locked="0"/>
    </xf>
    <xf numFmtId="4" fontId="1" fillId="4" borderId="0" xfId="0" applyNumberFormat="1" applyFont="1" applyFill="1" applyAlignment="1" applyProtection="1">
      <alignment horizontal="right"/>
      <protection locked="0"/>
    </xf>
    <xf numFmtId="4" fontId="1" fillId="0" borderId="0" xfId="4" applyNumberFormat="1" applyFont="1" applyAlignment="1" applyProtection="1">
      <alignment horizontal="right"/>
      <protection locked="0"/>
    </xf>
    <xf numFmtId="4" fontId="1" fillId="2" borderId="0" xfId="4" applyNumberFormat="1" applyFont="1" applyFill="1" applyAlignment="1" applyProtection="1">
      <alignment horizontal="right"/>
      <protection locked="0"/>
    </xf>
    <xf numFmtId="4" fontId="1" fillId="2" borderId="0" xfId="0" applyNumberFormat="1" applyFont="1" applyFill="1" applyProtection="1">
      <protection locked="0"/>
    </xf>
    <xf numFmtId="3" fontId="1" fillId="4" borderId="0" xfId="0" applyNumberFormat="1" applyFont="1" applyFill="1" applyProtection="1"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3" fontId="1" fillId="3" borderId="1" xfId="0" applyNumberFormat="1" applyFont="1" applyFill="1" applyBorder="1" applyAlignment="1">
      <alignment horizontal="right" vertical="center"/>
    </xf>
    <xf numFmtId="0" fontId="17" fillId="9" borderId="0" xfId="3" applyFont="1" applyFill="1" applyAlignment="1">
      <alignment vertical="center" wrapText="1"/>
    </xf>
    <xf numFmtId="3" fontId="1" fillId="7" borderId="1" xfId="0" applyNumberFormat="1" applyFont="1" applyFill="1" applyBorder="1" applyAlignment="1">
      <alignment horizontal="right" vertical="center"/>
    </xf>
    <xf numFmtId="3" fontId="1" fillId="7" borderId="1" xfId="1" applyNumberFormat="1" applyFont="1" applyFill="1" applyBorder="1" applyAlignment="1">
      <alignment horizontal="right" vertical="center"/>
    </xf>
    <xf numFmtId="3" fontId="18" fillId="2" borderId="1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Protection="1">
      <protection locked="0"/>
    </xf>
    <xf numFmtId="4" fontId="9" fillId="2" borderId="0" xfId="0" applyNumberFormat="1" applyFont="1" applyFill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wrapText="1"/>
      <protection locked="0"/>
    </xf>
    <xf numFmtId="3" fontId="9" fillId="2" borderId="0" xfId="1" applyNumberFormat="1" applyFont="1" applyFill="1" applyAlignment="1" applyProtection="1">
      <alignment horizontal="right" vertical="center"/>
      <protection locked="0"/>
    </xf>
    <xf numFmtId="1" fontId="1" fillId="2" borderId="0" xfId="0" applyNumberFormat="1" applyFont="1" applyFill="1" applyAlignment="1" applyProtection="1">
      <alignment horizontal="left" indent="1"/>
      <protection locked="0"/>
    </xf>
    <xf numFmtId="3" fontId="9" fillId="2" borderId="0" xfId="0" applyNumberFormat="1" applyFont="1" applyFill="1" applyAlignment="1" applyProtection="1">
      <alignment horizontal="right"/>
      <protection locked="0"/>
    </xf>
    <xf numFmtId="3" fontId="1" fillId="2" borderId="0" xfId="0" applyNumberFormat="1" applyFont="1" applyFill="1" applyAlignment="1" applyProtection="1">
      <alignment horizontal="right"/>
      <protection locked="0"/>
    </xf>
    <xf numFmtId="3" fontId="10" fillId="2" borderId="0" xfId="0" applyNumberFormat="1" applyFont="1" applyFill="1" applyAlignment="1" applyProtection="1">
      <alignment horizontal="right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4" fontId="9" fillId="0" borderId="0" xfId="0" applyNumberFormat="1" applyFont="1"/>
    <xf numFmtId="4" fontId="9" fillId="2" borderId="0" xfId="0" applyNumberFormat="1" applyFont="1" applyFill="1"/>
    <xf numFmtId="1" fontId="1" fillId="3" borderId="1" xfId="0" applyNumberFormat="1" applyFont="1" applyFill="1" applyBorder="1"/>
    <xf numFmtId="1" fontId="9" fillId="7" borderId="1" xfId="0" applyNumberFormat="1" applyFont="1" applyFill="1" applyBorder="1"/>
    <xf numFmtId="3" fontId="9" fillId="7" borderId="1" xfId="1" applyNumberFormat="1" applyFont="1" applyFill="1" applyBorder="1" applyAlignment="1">
      <alignment horizontal="right" vertical="center"/>
    </xf>
    <xf numFmtId="1" fontId="9" fillId="2" borderId="1" xfId="0" applyNumberFormat="1" applyFont="1" applyFill="1" applyBorder="1"/>
    <xf numFmtId="3" fontId="9" fillId="2" borderId="1" xfId="1" applyNumberFormat="1" applyFont="1" applyFill="1" applyBorder="1" applyAlignment="1">
      <alignment horizontal="right" vertical="center"/>
    </xf>
    <xf numFmtId="1" fontId="9" fillId="2" borderId="0" xfId="0" applyNumberFormat="1" applyFont="1" applyFill="1"/>
    <xf numFmtId="3" fontId="1" fillId="3" borderId="19" xfId="0" applyNumberFormat="1" applyFont="1" applyFill="1" applyBorder="1" applyAlignment="1">
      <alignment horizontal="right" vertical="center"/>
    </xf>
    <xf numFmtId="3" fontId="9" fillId="7" borderId="19" xfId="1" applyNumberFormat="1" applyFont="1" applyFill="1" applyBorder="1" applyAlignment="1">
      <alignment horizontal="right" vertical="center"/>
    </xf>
    <xf numFmtId="1" fontId="1" fillId="2" borderId="1" xfId="0" applyNumberFormat="1" applyFont="1" applyFill="1" applyBorder="1"/>
    <xf numFmtId="1" fontId="1" fillId="2" borderId="1" xfId="0" applyNumberFormat="1" applyFont="1" applyFill="1" applyBorder="1" applyAlignment="1">
      <alignment horizontal="left" indent="1"/>
    </xf>
    <xf numFmtId="0" fontId="1" fillId="2" borderId="1" xfId="0" applyFont="1" applyFill="1" applyBorder="1"/>
    <xf numFmtId="1" fontId="1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 indent="1"/>
    </xf>
    <xf numFmtId="1" fontId="1" fillId="2" borderId="0" xfId="0" applyNumberFormat="1" applyFont="1" applyFill="1" applyAlignment="1">
      <alignment horizontal="left" indent="1"/>
    </xf>
    <xf numFmtId="3" fontId="1" fillId="2" borderId="19" xfId="0" applyNumberFormat="1" applyFont="1" applyFill="1" applyBorder="1" applyAlignment="1">
      <alignment horizontal="right" vertical="center"/>
    </xf>
    <xf numFmtId="1" fontId="18" fillId="2" borderId="1" xfId="0" applyNumberFormat="1" applyFont="1" applyFill="1" applyBorder="1" applyAlignment="1" applyProtection="1">
      <alignment horizontal="left" indent="1"/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67" fontId="12" fillId="2" borderId="16" xfId="0" applyNumberFormat="1" applyFont="1" applyFill="1" applyBorder="1" applyAlignment="1" applyProtection="1">
      <alignment horizontal="left" vertical="center" wrapText="1"/>
      <protection locked="0"/>
    </xf>
    <xf numFmtId="168" fontId="12" fillId="2" borderId="16" xfId="0" applyNumberFormat="1" applyFont="1" applyFill="1" applyBorder="1" applyAlignment="1" applyProtection="1">
      <alignment horizontal="center" vertical="center"/>
      <protection locked="0"/>
    </xf>
    <xf numFmtId="167" fontId="12" fillId="2" borderId="0" xfId="0" applyNumberFormat="1" applyFont="1" applyFill="1" applyAlignment="1" applyProtection="1">
      <alignment horizontal="left" vertical="center" wrapText="1"/>
      <protection locked="0"/>
    </xf>
    <xf numFmtId="168" fontId="12" fillId="2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167" fontId="12" fillId="2" borderId="1" xfId="0" applyNumberFormat="1" applyFont="1" applyFill="1" applyBorder="1" applyAlignment="1">
      <alignment horizontal="left" vertical="center" wrapText="1"/>
    </xf>
    <xf numFmtId="0" fontId="12" fillId="0" borderId="17" xfId="0" applyFont="1" applyBorder="1"/>
    <xf numFmtId="0" fontId="0" fillId="0" borderId="0" xfId="0" applyAlignment="1">
      <alignment vertical="center"/>
    </xf>
    <xf numFmtId="3" fontId="6" fillId="3" borderId="1" xfId="0" applyNumberFormat="1" applyFont="1" applyFill="1" applyBorder="1" applyAlignment="1">
      <alignment horizontal="right" vertical="center" wrapText="1"/>
    </xf>
    <xf numFmtId="9" fontId="6" fillId="3" borderId="1" xfId="0" applyNumberFormat="1" applyFont="1" applyFill="1" applyBorder="1" applyAlignment="1">
      <alignment horizontal="right" vertical="center" wrapText="1"/>
    </xf>
    <xf numFmtId="0" fontId="12" fillId="0" borderId="0" xfId="0" applyFont="1"/>
    <xf numFmtId="3" fontId="6" fillId="3" borderId="1" xfId="4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12" fillId="3" borderId="1" xfId="3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left" vertical="top" wrapText="1"/>
    </xf>
    <xf numFmtId="0" fontId="12" fillId="3" borderId="1" xfId="3" applyFont="1" applyFill="1" applyBorder="1" applyAlignment="1">
      <alignment horizontal="left" vertical="top"/>
    </xf>
    <xf numFmtId="0" fontId="12" fillId="3" borderId="1" xfId="3" applyFont="1" applyFill="1" applyBorder="1" applyAlignment="1">
      <alignment horizontal="right" vertical="center"/>
    </xf>
    <xf numFmtId="9" fontId="12" fillId="8" borderId="1" xfId="3" applyNumberFormat="1" applyFont="1" applyFill="1" applyBorder="1" applyAlignment="1">
      <alignment horizontal="center" vertical="center"/>
    </xf>
    <xf numFmtId="2" fontId="12" fillId="8" borderId="1" xfId="3" applyNumberFormat="1" applyFont="1" applyFill="1" applyBorder="1" applyAlignment="1">
      <alignment horizontal="center" vertical="center"/>
    </xf>
    <xf numFmtId="0" fontId="12" fillId="3" borderId="24" xfId="0" applyFont="1" applyFill="1" applyBorder="1"/>
    <xf numFmtId="0" fontId="12" fillId="3" borderId="16" xfId="0" applyFont="1" applyFill="1" applyBorder="1"/>
    <xf numFmtId="0" fontId="12" fillId="3" borderId="20" xfId="0" applyFont="1" applyFill="1" applyBorder="1"/>
    <xf numFmtId="0" fontId="12" fillId="3" borderId="14" xfId="0" applyFont="1" applyFill="1" applyBorder="1"/>
    <xf numFmtId="0" fontId="12" fillId="3" borderId="0" xfId="0" applyFont="1" applyFill="1"/>
    <xf numFmtId="0" fontId="12" fillId="3" borderId="25" xfId="0" applyFont="1" applyFill="1" applyBorder="1"/>
    <xf numFmtId="0" fontId="12" fillId="3" borderId="1" xfId="3" applyFont="1" applyFill="1" applyBorder="1" applyAlignment="1">
      <alignment horizontal="left" vertical="center"/>
    </xf>
    <xf numFmtId="0" fontId="12" fillId="3" borderId="26" xfId="0" applyFont="1" applyFill="1" applyBorder="1"/>
    <xf numFmtId="0" fontId="12" fillId="3" borderId="17" xfId="0" applyFont="1" applyFill="1" applyBorder="1"/>
    <xf numFmtId="0" fontId="12" fillId="3" borderId="18" xfId="0" applyFont="1" applyFill="1" applyBorder="1"/>
    <xf numFmtId="4" fontId="1" fillId="4" borderId="0" xfId="0" applyNumberFormat="1" applyFont="1" applyFill="1"/>
    <xf numFmtId="4" fontId="0" fillId="0" borderId="0" xfId="0" applyNumberFormat="1"/>
    <xf numFmtId="4" fontId="0" fillId="9" borderId="0" xfId="0" applyNumberFormat="1" applyFill="1"/>
    <xf numFmtId="4" fontId="1" fillId="3" borderId="1" xfId="0" applyNumberFormat="1" applyFont="1" applyFill="1" applyBorder="1"/>
    <xf numFmtId="3" fontId="1" fillId="2" borderId="13" xfId="0" applyNumberFormat="1" applyFont="1" applyFill="1" applyBorder="1" applyAlignment="1">
      <alignment horizontal="right" vertical="center"/>
    </xf>
    <xf numFmtId="4" fontId="0" fillId="3" borderId="1" xfId="0" applyNumberFormat="1" applyFill="1" applyBorder="1"/>
    <xf numFmtId="4" fontId="1" fillId="0" borderId="1" xfId="0" applyNumberFormat="1" applyFont="1" applyBorder="1" applyAlignment="1">
      <alignment horizontal="left" indent="3"/>
    </xf>
    <xf numFmtId="4" fontId="1" fillId="2" borderId="1" xfId="0" applyNumberFormat="1" applyFont="1" applyFill="1" applyBorder="1"/>
    <xf numFmtId="4" fontId="1" fillId="7" borderId="1" xfId="0" applyNumberFormat="1" applyFont="1" applyFill="1" applyBorder="1"/>
    <xf numFmtId="3" fontId="1" fillId="2" borderId="0" xfId="0" applyNumberFormat="1" applyFont="1" applyFill="1" applyAlignment="1">
      <alignment horizontal="right" vertical="center"/>
    </xf>
    <xf numFmtId="0" fontId="1" fillId="3" borderId="1" xfId="0" applyFont="1" applyFill="1" applyBorder="1"/>
    <xf numFmtId="4" fontId="1" fillId="2" borderId="15" xfId="0" applyNumberFormat="1" applyFont="1" applyFill="1" applyBorder="1"/>
    <xf numFmtId="4" fontId="1" fillId="7" borderId="1" xfId="0" applyNumberFormat="1" applyFont="1" applyFill="1" applyBorder="1" applyAlignment="1">
      <alignment horizontal="left"/>
    </xf>
    <xf numFmtId="3" fontId="1" fillId="2" borderId="0" xfId="1" applyNumberFormat="1" applyFont="1" applyFill="1" applyAlignment="1">
      <alignment horizontal="right" vertical="center"/>
    </xf>
    <xf numFmtId="4" fontId="1" fillId="4" borderId="1" xfId="0" applyNumberFormat="1" applyFont="1" applyFill="1" applyBorder="1" applyAlignment="1">
      <alignment horizontal="left"/>
    </xf>
    <xf numFmtId="166" fontId="1" fillId="4" borderId="1" xfId="1" applyNumberFormat="1" applyFont="1" applyFill="1" applyBorder="1" applyAlignment="1">
      <alignment horizontal="right" vertical="center"/>
    </xf>
    <xf numFmtId="166" fontId="1" fillId="2" borderId="0" xfId="1" applyNumberFormat="1" applyFont="1" applyFill="1" applyAlignment="1">
      <alignment horizontal="right" vertical="center"/>
    </xf>
    <xf numFmtId="3" fontId="7" fillId="0" borderId="0" xfId="0" applyNumberFormat="1" applyFont="1" applyProtection="1">
      <protection locked="0"/>
    </xf>
    <xf numFmtId="4" fontId="1" fillId="4" borderId="0" xfId="1" applyNumberFormat="1" applyFont="1" applyFill="1" applyAlignment="1" applyProtection="1">
      <alignment horizontal="right"/>
      <protection locked="0"/>
    </xf>
    <xf numFmtId="4" fontId="1" fillId="2" borderId="0" xfId="1" applyNumberFormat="1" applyFont="1" applyFill="1" applyAlignment="1" applyProtection="1">
      <alignment horizontal="right"/>
      <protection locked="0"/>
    </xf>
    <xf numFmtId="4" fontId="1" fillId="4" borderId="0" xfId="0" applyNumberFormat="1" applyFont="1" applyFill="1" applyAlignment="1" applyProtection="1">
      <alignment horizontal="left"/>
      <protection locked="0"/>
    </xf>
    <xf numFmtId="4" fontId="1" fillId="4" borderId="0" xfId="0" applyNumberFormat="1" applyFont="1" applyFill="1" applyAlignment="1">
      <alignment horizontal="left" indent="3"/>
    </xf>
    <xf numFmtId="0" fontId="1" fillId="0" borderId="1" xfId="0" applyFont="1" applyBorder="1"/>
    <xf numFmtId="0" fontId="1" fillId="0" borderId="0" xfId="0" applyFont="1"/>
    <xf numFmtId="0" fontId="16" fillId="5" borderId="1" xfId="0" applyFont="1" applyFill="1" applyBorder="1" applyAlignment="1" applyProtection="1">
      <alignment horizontal="center" vertical="center" wrapText="1"/>
      <protection locked="0"/>
    </xf>
    <xf numFmtId="0" fontId="16" fillId="5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4" fontId="18" fillId="0" borderId="0" xfId="0" applyNumberFormat="1" applyFont="1" applyAlignment="1" applyProtection="1">
      <alignment horizontal="center"/>
      <protection locked="0"/>
    </xf>
    <xf numFmtId="0" fontId="17" fillId="0" borderId="0" xfId="3" applyFont="1" applyAlignment="1" applyProtection="1">
      <alignment horizontal="center" vertical="center" wrapText="1"/>
      <protection locked="0"/>
    </xf>
    <xf numFmtId="0" fontId="0" fillId="9" borderId="22" xfId="0" applyFill="1" applyBorder="1" applyAlignment="1">
      <alignment horizontal="left"/>
    </xf>
    <xf numFmtId="0" fontId="0" fillId="9" borderId="19" xfId="0" applyFill="1" applyBorder="1" applyAlignment="1">
      <alignment horizontal="left"/>
    </xf>
    <xf numFmtId="0" fontId="0" fillId="9" borderId="24" xfId="0" applyFill="1" applyBorder="1" applyAlignment="1" applyProtection="1">
      <alignment horizontal="left" vertical="top"/>
      <protection locked="0"/>
    </xf>
    <xf numFmtId="0" fontId="0" fillId="9" borderId="20" xfId="0" applyFill="1" applyBorder="1" applyAlignment="1" applyProtection="1">
      <alignment horizontal="left" vertical="top"/>
      <protection locked="0"/>
    </xf>
    <xf numFmtId="0" fontId="0" fillId="9" borderId="14" xfId="0" applyFill="1" applyBorder="1" applyAlignment="1" applyProtection="1">
      <alignment horizontal="left" vertical="top"/>
      <protection locked="0"/>
    </xf>
    <xf numFmtId="0" fontId="0" fillId="9" borderId="25" xfId="0" applyFill="1" applyBorder="1" applyAlignment="1" applyProtection="1">
      <alignment horizontal="left" vertical="top"/>
      <protection locked="0"/>
    </xf>
    <xf numFmtId="0" fontId="0" fillId="9" borderId="26" xfId="0" applyFill="1" applyBorder="1" applyAlignment="1" applyProtection="1">
      <alignment horizontal="left" vertical="top"/>
      <protection locked="0"/>
    </xf>
    <xf numFmtId="0" fontId="0" fillId="9" borderId="18" xfId="0" applyFill="1" applyBorder="1" applyAlignment="1" applyProtection="1">
      <alignment horizontal="left" vertical="top"/>
      <protection locked="0"/>
    </xf>
    <xf numFmtId="1" fontId="11" fillId="2" borderId="22" xfId="0" applyNumberFormat="1" applyFont="1" applyFill="1" applyBorder="1" applyAlignment="1">
      <alignment horizontal="center"/>
    </xf>
    <xf numFmtId="1" fontId="11" fillId="2" borderId="23" xfId="0" applyNumberFormat="1" applyFont="1" applyFill="1" applyBorder="1" applyAlignment="1">
      <alignment horizontal="center"/>
    </xf>
    <xf numFmtId="167" fontId="12" fillId="2" borderId="21" xfId="0" applyNumberFormat="1" applyFont="1" applyFill="1" applyBorder="1" applyAlignment="1">
      <alignment horizontal="left" vertical="center" wrapText="1"/>
    </xf>
    <xf numFmtId="167" fontId="12" fillId="2" borderId="15" xfId="0" applyNumberFormat="1" applyFont="1" applyFill="1" applyBorder="1" applyAlignment="1">
      <alignment horizontal="left" vertical="center" wrapText="1"/>
    </xf>
    <xf numFmtId="0" fontId="6" fillId="5" borderId="22" xfId="0" applyFont="1" applyFill="1" applyBorder="1" applyAlignment="1">
      <alignment vertical="center" wrapText="1"/>
    </xf>
    <xf numFmtId="0" fontId="6" fillId="5" borderId="23" xfId="0" applyFont="1" applyFill="1" applyBorder="1" applyAlignment="1">
      <alignment vertical="center" wrapText="1"/>
    </xf>
    <xf numFmtId="0" fontId="6" fillId="5" borderId="19" xfId="0" applyFont="1" applyFill="1" applyBorder="1" applyAlignment="1">
      <alignment vertical="center" wrapText="1"/>
    </xf>
    <xf numFmtId="0" fontId="17" fillId="0" borderId="0" xfId="3" applyFont="1" applyAlignment="1">
      <alignment horizontal="center" vertical="center" wrapText="1"/>
    </xf>
    <xf numFmtId="0" fontId="13" fillId="0" borderId="17" xfId="0" applyFont="1" applyBorder="1" applyAlignment="1">
      <alignment horizontal="left" vertical="center" wrapText="1"/>
    </xf>
  </cellXfs>
  <cellStyles count="6">
    <cellStyle name="Comma" xfId="1" builtinId="3"/>
    <cellStyle name="Normaallaad 2" xfId="2" xr:uid="{00000000-0005-0000-0000-000001000000}"/>
    <cellStyle name="Normal" xfId="0" builtinId="0"/>
    <cellStyle name="Normal 3" xfId="3" xr:uid="{00000000-0005-0000-0000-000003000000}"/>
    <cellStyle name="Percent" xfId="4" builtinId="5"/>
    <cellStyle name="Percent 2" xfId="5" xr:uid="{00000000-0005-0000-0000-000005000000}"/>
  </cellStyles>
  <dxfs count="7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indexed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nlyoffice.com/jsaProject" Target="jsaProject.bin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2611279</xdr:colOff>
      <xdr:row>5</xdr:row>
      <xdr:rowOff>19042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2611279" cy="847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korjas/Desktop/8.1%20Hindamiskomisjon/Hindamiskomisjon%202025.01.23/Fesma%20Alu%20O&#220;/Fesma%20Alu%20O&#220;%20Finantsprognoos%2019.10.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gandmed"/>
      <sheetName val="Tooted"/>
      <sheetName val="Kassavood"/>
      <sheetName val="Kasumiaruanne"/>
      <sheetName val="Bilanss"/>
      <sheetName val="Töötajad"/>
      <sheetName val="Majandusnäitajate koondtabel"/>
      <sheetName val="Finantsvõimekus"/>
    </sheetNames>
    <sheetDataSet>
      <sheetData sheetId="0"/>
      <sheetData sheetId="1"/>
      <sheetData sheetId="2"/>
      <sheetData sheetId="3"/>
      <sheetData sheetId="4">
        <row r="50">
          <cell r="C50">
            <v>67516</v>
          </cell>
        </row>
        <row r="51">
          <cell r="C51">
            <v>325647</v>
          </cell>
        </row>
        <row r="52">
          <cell r="C52">
            <v>199220</v>
          </cell>
        </row>
        <row r="53">
          <cell r="C53">
            <v>27800</v>
          </cell>
        </row>
      </sheetData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je Leppik" id="{D473DCCF-DEAA-B8B6-5DE3-45C6E3ED702C}" userId="" providerId="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2" personId="{D473DCCF-DEAA-B8B6-5DE3-45C6E3ED702C}" id="{006E0050-0013-4F13-970E-009D005400C1}">
    <text xml:space="preserve">Müügitulu puhasrentaablus näitab, kui suur osa müügitulust jääb kasumiks
Müügitulu hulka ei loeta muid tulusid, sealjuures toetus
</text>
  </threadedComment>
  <threadedComment ref="A23" personId="{D473DCCF-DEAA-B8B6-5DE3-45C6E3ED702C}" id="{003200BD-00F7-4D86-A4AE-009100860000}">
    <text xml:space="preserve">Maksevõime kordaja näitab ettevõtte suutlikust likviidse varaga üheaegselt kõik lühiajalised kohustised koheselt tasuda.
</text>
  </threadedComment>
  <threadedComment ref="A24" personId="{D473DCCF-DEAA-B8B6-5DE3-45C6E3ED702C}" id="{00E300CE-0088-456B-821A-00EE00D300DB}">
    <text xml:space="preserve">Võlakordaja (debt ratio) on finantssuhtarv, mis näitab kui suure osa ettevõtte koguvarast moodustab laenukapital
</text>
  </threadedComment>
  <threadedComment ref="A25" personId="{D473DCCF-DEAA-B8B6-5DE3-45C6E3ED702C}" id="{006E00D3-0088-4CAC-8051-006300970017}">
    <text xml:space="preserve">Maksevalmiduse kordaja näitab, kui suure osa lühiajalistest kohustustest on ettevõte konkreetsel ajahetkel suuteline kohe tasuma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zoomScale="115" workbookViewId="0">
      <pane ySplit="9" topLeftCell="A10" activePane="bottomLeft" state="frozen"/>
      <selection activeCell="F14" sqref="F14"/>
      <selection pane="bottomLeft" activeCell="I18" sqref="I18"/>
    </sheetView>
  </sheetViews>
  <sheetFormatPr defaultColWidth="9.140625" defaultRowHeight="12.75" x14ac:dyDescent="0.2"/>
  <cols>
    <col min="1" max="1" width="49.42578125" style="49" customWidth="1"/>
    <col min="2" max="2" width="38" style="50" customWidth="1"/>
    <col min="3" max="3" width="12.7109375" style="49" customWidth="1"/>
    <col min="4" max="5" width="12.7109375" style="50" customWidth="1"/>
    <col min="6" max="6" width="12.7109375" style="49" customWidth="1"/>
    <col min="7" max="7" width="15.7109375" style="49" customWidth="1"/>
    <col min="8" max="11" width="9.140625" style="49"/>
    <col min="12" max="12" width="11.5703125" style="49" customWidth="1"/>
    <col min="13" max="13" width="11.5703125" style="49" hidden="1" customWidth="1"/>
    <col min="14" max="14" width="11.5703125" style="49" customWidth="1"/>
    <col min="15" max="15" width="9.140625" style="49" customWidth="1"/>
    <col min="16" max="16384" width="9.140625" style="49"/>
  </cols>
  <sheetData>
    <row r="1" spans="1:13" ht="12.75" customHeight="1" x14ac:dyDescent="0.2">
      <c r="G1" s="185"/>
      <c r="H1" s="185"/>
      <c r="I1" s="185"/>
    </row>
    <row r="2" spans="1:13" x14ac:dyDescent="0.2">
      <c r="G2" s="185"/>
      <c r="H2" s="185"/>
      <c r="I2" s="185"/>
    </row>
    <row r="3" spans="1:13" x14ac:dyDescent="0.2">
      <c r="G3" s="185"/>
      <c r="H3" s="185"/>
      <c r="I3" s="185"/>
    </row>
    <row r="4" spans="1:13" x14ac:dyDescent="0.2">
      <c r="G4" s="185"/>
      <c r="H4" s="185"/>
      <c r="I4" s="185"/>
    </row>
    <row r="6" spans="1:13" x14ac:dyDescent="0.2">
      <c r="B6" s="51"/>
      <c r="D6" s="51"/>
      <c r="E6" s="51"/>
    </row>
    <row r="7" spans="1:13" x14ac:dyDescent="0.2">
      <c r="A7" s="52" t="s">
        <v>0</v>
      </c>
    </row>
    <row r="9" spans="1:13" s="53" customFormat="1" ht="38.25" x14ac:dyDescent="0.2">
      <c r="A9" s="44" t="s">
        <v>1</v>
      </c>
      <c r="B9" s="45" t="s">
        <v>2</v>
      </c>
      <c r="C9" s="45" t="s">
        <v>3</v>
      </c>
      <c r="D9" s="45" t="s">
        <v>4</v>
      </c>
      <c r="E9" s="45" t="s">
        <v>5</v>
      </c>
      <c r="F9" s="45" t="s">
        <v>6</v>
      </c>
    </row>
    <row r="10" spans="1:13" x14ac:dyDescent="0.2">
      <c r="A10" s="1" t="s">
        <v>7</v>
      </c>
      <c r="B10" s="2" t="s">
        <v>8</v>
      </c>
      <c r="C10" s="3">
        <f t="shared" ref="C10:C27" si="0">E10*1.24</f>
        <v>0</v>
      </c>
      <c r="D10" s="3">
        <f t="shared" ref="D10:D27" si="1">E10*0.24</f>
        <v>0</v>
      </c>
      <c r="E10" s="3">
        <v>0</v>
      </c>
      <c r="F10" s="3"/>
      <c r="M10" s="49" t="s">
        <v>9</v>
      </c>
    </row>
    <row r="11" spans="1:13" x14ac:dyDescent="0.2">
      <c r="A11" s="1" t="s">
        <v>10</v>
      </c>
      <c r="B11" s="2" t="s">
        <v>9</v>
      </c>
      <c r="C11" s="3">
        <f t="shared" si="0"/>
        <v>0</v>
      </c>
      <c r="D11" s="3">
        <f t="shared" si="1"/>
        <v>0</v>
      </c>
      <c r="E11" s="3">
        <v>0</v>
      </c>
      <c r="F11" s="3"/>
      <c r="M11" s="49" t="s">
        <v>8</v>
      </c>
    </row>
    <row r="12" spans="1:13" x14ac:dyDescent="0.2">
      <c r="A12" s="1" t="s">
        <v>11</v>
      </c>
      <c r="B12" s="2" t="s">
        <v>12</v>
      </c>
      <c r="C12" s="3">
        <f t="shared" si="0"/>
        <v>0</v>
      </c>
      <c r="D12" s="3">
        <f t="shared" si="1"/>
        <v>0</v>
      </c>
      <c r="E12" s="3">
        <v>0</v>
      </c>
      <c r="F12" s="3"/>
      <c r="M12" s="49" t="s">
        <v>13</v>
      </c>
    </row>
    <row r="13" spans="1:13" x14ac:dyDescent="0.2">
      <c r="A13" s="1" t="s">
        <v>14</v>
      </c>
      <c r="B13" s="2" t="s">
        <v>13</v>
      </c>
      <c r="C13" s="3">
        <f t="shared" si="0"/>
        <v>0</v>
      </c>
      <c r="D13" s="3">
        <f t="shared" si="1"/>
        <v>0</v>
      </c>
      <c r="E13" s="3">
        <v>0</v>
      </c>
      <c r="F13" s="3"/>
      <c r="M13" s="49" t="s">
        <v>12</v>
      </c>
    </row>
    <row r="14" spans="1:13" x14ac:dyDescent="0.2">
      <c r="A14" s="1" t="s">
        <v>15</v>
      </c>
      <c r="B14" s="2" t="s">
        <v>13</v>
      </c>
      <c r="C14" s="3">
        <f t="shared" si="0"/>
        <v>0</v>
      </c>
      <c r="D14" s="3">
        <f t="shared" si="1"/>
        <v>0</v>
      </c>
      <c r="E14" s="3">
        <v>0</v>
      </c>
      <c r="F14" s="3"/>
      <c r="M14" s="49" t="s">
        <v>16</v>
      </c>
    </row>
    <row r="15" spans="1:13" x14ac:dyDescent="0.2">
      <c r="A15" s="1" t="s">
        <v>17</v>
      </c>
      <c r="B15" s="2" t="s">
        <v>13</v>
      </c>
      <c r="C15" s="43">
        <f t="shared" si="0"/>
        <v>0</v>
      </c>
      <c r="D15" s="3">
        <f t="shared" si="1"/>
        <v>0</v>
      </c>
      <c r="E15" s="3">
        <v>0</v>
      </c>
      <c r="F15" s="3"/>
    </row>
    <row r="16" spans="1:13" x14ac:dyDescent="0.2">
      <c r="A16" s="1" t="s">
        <v>18</v>
      </c>
      <c r="B16" s="2" t="s">
        <v>16</v>
      </c>
      <c r="C16" s="3">
        <f t="shared" si="0"/>
        <v>0</v>
      </c>
      <c r="D16" s="3">
        <f t="shared" si="1"/>
        <v>0</v>
      </c>
      <c r="E16" s="3">
        <v>0</v>
      </c>
      <c r="F16" s="3"/>
    </row>
    <row r="17" spans="1:6" x14ac:dyDescent="0.2">
      <c r="A17" s="1" t="s">
        <v>18</v>
      </c>
      <c r="B17" s="2" t="s">
        <v>16</v>
      </c>
      <c r="C17" s="3">
        <f t="shared" si="0"/>
        <v>0</v>
      </c>
      <c r="D17" s="3">
        <f t="shared" si="1"/>
        <v>0</v>
      </c>
      <c r="E17" s="3">
        <v>0</v>
      </c>
      <c r="F17" s="3"/>
    </row>
    <row r="18" spans="1:6" x14ac:dyDescent="0.2">
      <c r="A18" s="59" t="s">
        <v>18</v>
      </c>
      <c r="B18" s="2"/>
      <c r="C18" s="3">
        <f t="shared" si="0"/>
        <v>0</v>
      </c>
      <c r="D18" s="3">
        <f t="shared" si="1"/>
        <v>0</v>
      </c>
      <c r="E18" s="3">
        <v>0</v>
      </c>
      <c r="F18" s="3"/>
    </row>
    <row r="19" spans="1:6" x14ac:dyDescent="0.2">
      <c r="A19" s="1" t="s">
        <v>18</v>
      </c>
      <c r="B19" s="2"/>
      <c r="C19" s="3">
        <f t="shared" si="0"/>
        <v>0</v>
      </c>
      <c r="D19" s="3">
        <f t="shared" si="1"/>
        <v>0</v>
      </c>
      <c r="E19" s="3">
        <v>0</v>
      </c>
      <c r="F19" s="3"/>
    </row>
    <row r="20" spans="1:6" x14ac:dyDescent="0.2">
      <c r="A20" s="1" t="s">
        <v>18</v>
      </c>
      <c r="B20" s="2"/>
      <c r="C20" s="3">
        <f t="shared" si="0"/>
        <v>0</v>
      </c>
      <c r="D20" s="3">
        <f t="shared" si="1"/>
        <v>0</v>
      </c>
      <c r="E20" s="3">
        <v>0</v>
      </c>
      <c r="F20" s="3"/>
    </row>
    <row r="21" spans="1:6" x14ac:dyDescent="0.2">
      <c r="A21" s="1" t="s">
        <v>18</v>
      </c>
      <c r="B21" s="2"/>
      <c r="C21" s="3">
        <f t="shared" si="0"/>
        <v>0</v>
      </c>
      <c r="D21" s="3">
        <f t="shared" si="1"/>
        <v>0</v>
      </c>
      <c r="E21" s="3">
        <v>0</v>
      </c>
      <c r="F21" s="3"/>
    </row>
    <row r="22" spans="1:6" x14ac:dyDescent="0.2">
      <c r="A22" s="1" t="s">
        <v>18</v>
      </c>
      <c r="B22" s="2"/>
      <c r="C22" s="3">
        <f t="shared" si="0"/>
        <v>0</v>
      </c>
      <c r="D22" s="3">
        <f t="shared" si="1"/>
        <v>0</v>
      </c>
      <c r="E22" s="3">
        <v>0</v>
      </c>
      <c r="F22" s="3"/>
    </row>
    <row r="23" spans="1:6" x14ac:dyDescent="0.2">
      <c r="A23" s="1" t="s">
        <v>18</v>
      </c>
      <c r="B23" s="2" t="s">
        <v>16</v>
      </c>
      <c r="C23" s="3">
        <f t="shared" si="0"/>
        <v>0</v>
      </c>
      <c r="D23" s="43">
        <f t="shared" si="1"/>
        <v>0</v>
      </c>
      <c r="E23" s="3">
        <v>0</v>
      </c>
      <c r="F23" s="3"/>
    </row>
    <row r="24" spans="1:6" x14ac:dyDescent="0.2">
      <c r="A24" s="1" t="s">
        <v>18</v>
      </c>
      <c r="B24" s="2" t="s">
        <v>16</v>
      </c>
      <c r="C24" s="3">
        <f t="shared" si="0"/>
        <v>0</v>
      </c>
      <c r="D24" s="3">
        <f t="shared" si="1"/>
        <v>0</v>
      </c>
      <c r="E24" s="3">
        <v>0</v>
      </c>
      <c r="F24" s="3"/>
    </row>
    <row r="25" spans="1:6" x14ac:dyDescent="0.2">
      <c r="A25" s="1" t="s">
        <v>18</v>
      </c>
      <c r="B25" s="2" t="s">
        <v>16</v>
      </c>
      <c r="C25" s="3">
        <f t="shared" si="0"/>
        <v>0</v>
      </c>
      <c r="D25" s="3">
        <f t="shared" si="1"/>
        <v>0</v>
      </c>
      <c r="E25" s="3">
        <v>0</v>
      </c>
      <c r="F25" s="3"/>
    </row>
    <row r="26" spans="1:6" x14ac:dyDescent="0.2">
      <c r="A26" s="1" t="s">
        <v>18</v>
      </c>
      <c r="B26" s="2" t="s">
        <v>16</v>
      </c>
      <c r="C26" s="3">
        <f t="shared" si="0"/>
        <v>0</v>
      </c>
      <c r="D26" s="3">
        <f t="shared" si="1"/>
        <v>0</v>
      </c>
      <c r="E26" s="3">
        <v>0</v>
      </c>
      <c r="F26" s="3"/>
    </row>
    <row r="27" spans="1:6" x14ac:dyDescent="0.2">
      <c r="A27" s="1" t="s">
        <v>18</v>
      </c>
      <c r="B27" s="2" t="s">
        <v>16</v>
      </c>
      <c r="C27" s="3">
        <f t="shared" si="0"/>
        <v>0</v>
      </c>
      <c r="D27" s="3">
        <f t="shared" si="1"/>
        <v>0</v>
      </c>
      <c r="E27" s="3">
        <v>0</v>
      </c>
      <c r="F27" s="3"/>
    </row>
    <row r="28" spans="1:6" x14ac:dyDescent="0.2">
      <c r="A28" s="46" t="s">
        <v>19</v>
      </c>
      <c r="B28" s="47"/>
      <c r="C28" s="48">
        <f>SUM(C10:C27)</f>
        <v>0</v>
      </c>
      <c r="D28" s="48">
        <f>SUM(D10:D27)</f>
        <v>0</v>
      </c>
      <c r="E28" s="48">
        <f>SUM(E10:E27)</f>
        <v>0</v>
      </c>
      <c r="F28" s="48">
        <f>SUM(F10:F27)</f>
        <v>0</v>
      </c>
    </row>
    <row r="29" spans="1:6" x14ac:dyDescent="0.2">
      <c r="A29" s="52"/>
      <c r="B29" s="54"/>
      <c r="C29" s="55"/>
      <c r="D29" s="56"/>
      <c r="E29" s="56"/>
      <c r="F29" s="55"/>
    </row>
    <row r="30" spans="1:6" x14ac:dyDescent="0.2">
      <c r="A30" s="57"/>
      <c r="B30" s="54"/>
      <c r="C30" s="55"/>
      <c r="D30" s="56"/>
      <c r="E30" s="56"/>
      <c r="F30" s="55"/>
    </row>
    <row r="31" spans="1:6" x14ac:dyDescent="0.2">
      <c r="A31" s="58"/>
    </row>
  </sheetData>
  <sheetProtection algorithmName="SHA-512" hashValue="IhpWHRng4+EbzSftY6A9HQfrju6wjw1VU+8QZotRVlYhJJDLuO1mMt4yf818BXTnHxN2jew5QBbGSFug3l+ygA==" saltValue="lwzue7ekI5LAgj84UUYSbQ==" spinCount="100000" sheet="1" insertColumns="0" insertRows="0" sort="0"/>
  <mergeCells count="1">
    <mergeCell ref="G1:I4"/>
  </mergeCells>
  <dataValidations count="2">
    <dataValidation type="list" allowBlank="1" showInputMessage="1" showErrorMessage="1" error="Sisestus ei ole õige" sqref="B28" xr:uid="{00CC0084-004D-4287-A66A-00C600820024}">
      <formula1>#REF!</formula1>
    </dataValidation>
    <dataValidation type="list" allowBlank="1" showInputMessage="1" showErrorMessage="1" sqref="B10:B27" xr:uid="{00FC0033-00AC-4161-A8BB-009800DB000F}">
      <formula1>$M$10:$M$14</formula1>
    </dataValidation>
  </dataValidations>
  <printOptions horizontalCentered="1"/>
  <pageMargins left="0.74803149606299213" right="0.74803149606299213" top="0.98425196850393704" bottom="0.98425196850393704" header="0" footer="0"/>
  <pageSetup paperSize="9" scale="9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62"/>
  <sheetViews>
    <sheetView showGridLines="0" workbookViewId="0">
      <selection activeCell="I18" sqref="I18"/>
    </sheetView>
  </sheetViews>
  <sheetFormatPr defaultRowHeight="15" customHeight="1" x14ac:dyDescent="0.2"/>
  <cols>
    <col min="1" max="1" width="9.140625" style="60"/>
    <col min="2" max="2" width="63" style="60" bestFit="1" customWidth="1"/>
    <col min="3" max="6" width="16.7109375" style="60" customWidth="1"/>
    <col min="7" max="16384" width="9.140625" style="60"/>
  </cols>
  <sheetData>
    <row r="2" spans="2:11" ht="15" customHeight="1" x14ac:dyDescent="0.2">
      <c r="H2" s="185"/>
      <c r="I2" s="185"/>
      <c r="J2" s="185"/>
      <c r="K2" s="185"/>
    </row>
    <row r="3" spans="2:11" ht="15" customHeight="1" x14ac:dyDescent="0.2">
      <c r="H3" s="185"/>
      <c r="I3" s="185"/>
      <c r="J3" s="185"/>
      <c r="K3" s="185"/>
    </row>
    <row r="4" spans="2:11" ht="25.5" x14ac:dyDescent="0.2">
      <c r="B4" s="65" t="s">
        <v>20</v>
      </c>
      <c r="C4" s="66" t="s">
        <v>21</v>
      </c>
      <c r="D4" s="66" t="s">
        <v>22</v>
      </c>
      <c r="E4" s="66" t="s">
        <v>23</v>
      </c>
      <c r="F4" s="66" t="s">
        <v>24</v>
      </c>
      <c r="H4" s="185"/>
      <c r="I4" s="185"/>
      <c r="J4" s="185"/>
      <c r="K4" s="185"/>
    </row>
    <row r="5" spans="2:11" ht="15" customHeight="1" x14ac:dyDescent="0.2">
      <c r="B5" s="4" t="s">
        <v>187</v>
      </c>
      <c r="C5" s="5" t="s">
        <v>25</v>
      </c>
      <c r="D5" s="6">
        <v>0</v>
      </c>
      <c r="E5" s="6"/>
      <c r="F5" s="6">
        <f t="shared" ref="F5:F19" si="0">E5*D5</f>
        <v>0</v>
      </c>
      <c r="H5" s="185"/>
      <c r="I5" s="185"/>
      <c r="J5" s="185"/>
      <c r="K5" s="185"/>
    </row>
    <row r="6" spans="2:11" ht="15" customHeight="1" x14ac:dyDescent="0.2">
      <c r="B6" s="4" t="s">
        <v>188</v>
      </c>
      <c r="C6" s="5" t="s">
        <v>26</v>
      </c>
      <c r="D6" s="6">
        <v>0</v>
      </c>
      <c r="E6" s="6"/>
      <c r="F6" s="6">
        <f t="shared" si="0"/>
        <v>0</v>
      </c>
    </row>
    <row r="7" spans="2:11" ht="15" customHeight="1" x14ac:dyDescent="0.2">
      <c r="B7" s="4" t="s">
        <v>189</v>
      </c>
      <c r="C7" s="5" t="s">
        <v>27</v>
      </c>
      <c r="D7" s="6">
        <v>0</v>
      </c>
      <c r="E7" s="6"/>
      <c r="F7" s="6">
        <f t="shared" si="0"/>
        <v>0</v>
      </c>
    </row>
    <row r="8" spans="2:11" ht="15" customHeight="1" x14ac:dyDescent="0.2">
      <c r="B8" s="4" t="s">
        <v>190</v>
      </c>
      <c r="C8" s="5" t="s">
        <v>28</v>
      </c>
      <c r="D8" s="6">
        <v>0</v>
      </c>
      <c r="E8" s="6"/>
      <c r="F8" s="6">
        <f t="shared" si="0"/>
        <v>0</v>
      </c>
    </row>
    <row r="9" spans="2:11" ht="15" customHeight="1" x14ac:dyDescent="0.2">
      <c r="B9" s="4" t="s">
        <v>191</v>
      </c>
      <c r="C9" s="5" t="s">
        <v>28</v>
      </c>
      <c r="D9" s="6">
        <v>0</v>
      </c>
      <c r="E9" s="6"/>
      <c r="F9" s="6">
        <f t="shared" si="0"/>
        <v>0</v>
      </c>
    </row>
    <row r="10" spans="2:11" ht="15" customHeight="1" x14ac:dyDescent="0.2">
      <c r="B10" s="4" t="s">
        <v>192</v>
      </c>
      <c r="C10" s="5" t="s">
        <v>28</v>
      </c>
      <c r="D10" s="6">
        <v>0</v>
      </c>
      <c r="E10" s="6"/>
      <c r="F10" s="6">
        <f t="shared" si="0"/>
        <v>0</v>
      </c>
    </row>
    <row r="11" spans="2:11" ht="15" customHeight="1" x14ac:dyDescent="0.2">
      <c r="B11" s="4" t="s">
        <v>193</v>
      </c>
      <c r="C11" s="5" t="s">
        <v>28</v>
      </c>
      <c r="D11" s="6">
        <v>0</v>
      </c>
      <c r="E11" s="6"/>
      <c r="F11" s="6">
        <f t="shared" si="0"/>
        <v>0</v>
      </c>
    </row>
    <row r="12" spans="2:11" ht="15" customHeight="1" x14ac:dyDescent="0.2">
      <c r="B12" s="4" t="s">
        <v>194</v>
      </c>
      <c r="C12" s="5" t="s">
        <v>28</v>
      </c>
      <c r="D12" s="6">
        <v>0</v>
      </c>
      <c r="E12" s="6"/>
      <c r="F12" s="6">
        <f t="shared" si="0"/>
        <v>0</v>
      </c>
    </row>
    <row r="13" spans="2:11" ht="15" customHeight="1" x14ac:dyDescent="0.2">
      <c r="B13" s="4" t="s">
        <v>195</v>
      </c>
      <c r="C13" s="5" t="s">
        <v>28</v>
      </c>
      <c r="D13" s="6">
        <v>0</v>
      </c>
      <c r="E13" s="6"/>
      <c r="F13" s="6">
        <f t="shared" si="0"/>
        <v>0</v>
      </c>
    </row>
    <row r="14" spans="2:11" ht="15" customHeight="1" x14ac:dyDescent="0.2">
      <c r="B14" s="4" t="s">
        <v>196</v>
      </c>
      <c r="C14" s="5" t="s">
        <v>29</v>
      </c>
      <c r="D14" s="6">
        <v>0</v>
      </c>
      <c r="E14" s="6"/>
      <c r="F14" s="6">
        <f t="shared" si="0"/>
        <v>0</v>
      </c>
    </row>
    <row r="15" spans="2:11" ht="15" customHeight="1" x14ac:dyDescent="0.2">
      <c r="B15" s="4" t="s">
        <v>30</v>
      </c>
      <c r="C15" s="5"/>
      <c r="D15" s="6">
        <v>0</v>
      </c>
      <c r="E15" s="6"/>
      <c r="F15" s="6">
        <f t="shared" si="0"/>
        <v>0</v>
      </c>
    </row>
    <row r="16" spans="2:11" ht="15" customHeight="1" x14ac:dyDescent="0.2">
      <c r="B16" s="4" t="s">
        <v>30</v>
      </c>
      <c r="C16" s="5"/>
      <c r="D16" s="6">
        <v>0</v>
      </c>
      <c r="E16" s="6"/>
      <c r="F16" s="6">
        <f t="shared" si="0"/>
        <v>0</v>
      </c>
    </row>
    <row r="17" spans="2:6" ht="15" customHeight="1" x14ac:dyDescent="0.2">
      <c r="B17" s="4" t="s">
        <v>30</v>
      </c>
      <c r="C17" s="7"/>
      <c r="D17" s="6">
        <v>0</v>
      </c>
      <c r="E17" s="7"/>
      <c r="F17" s="6">
        <f t="shared" si="0"/>
        <v>0</v>
      </c>
    </row>
    <row r="18" spans="2:6" ht="15" customHeight="1" x14ac:dyDescent="0.2">
      <c r="B18" s="4" t="s">
        <v>30</v>
      </c>
      <c r="C18" s="7"/>
      <c r="D18" s="6">
        <v>0</v>
      </c>
      <c r="E18" s="7"/>
      <c r="F18" s="6">
        <f t="shared" si="0"/>
        <v>0</v>
      </c>
    </row>
    <row r="19" spans="2:6" ht="15" customHeight="1" x14ac:dyDescent="0.2">
      <c r="B19" s="4" t="s">
        <v>31</v>
      </c>
      <c r="C19" s="7"/>
      <c r="D19" s="6">
        <v>0</v>
      </c>
      <c r="E19" s="7"/>
      <c r="F19" s="6">
        <f t="shared" si="0"/>
        <v>0</v>
      </c>
    </row>
    <row r="20" spans="2:6" ht="15" customHeight="1" x14ac:dyDescent="0.2">
      <c r="B20" s="65" t="s">
        <v>32</v>
      </c>
      <c r="C20" s="66"/>
      <c r="D20" s="66"/>
      <c r="E20" s="66"/>
      <c r="F20" s="67">
        <f>SUM(F5:F19)</f>
        <v>0</v>
      </c>
    </row>
    <row r="23" spans="2:6" ht="15" customHeight="1" x14ac:dyDescent="0.2">
      <c r="F23" s="61"/>
    </row>
    <row r="24" spans="2:6" ht="15" customHeight="1" x14ac:dyDescent="0.2">
      <c r="B24" s="68" t="s">
        <v>210</v>
      </c>
      <c r="C24" s="69"/>
    </row>
    <row r="25" spans="2:6" ht="15" customHeight="1" x14ac:dyDescent="0.2">
      <c r="C25" s="61"/>
    </row>
    <row r="26" spans="2:6" ht="15" customHeight="1" x14ac:dyDescent="0.2">
      <c r="B26" s="62" t="s">
        <v>33</v>
      </c>
      <c r="C26" s="63">
        <f>SUM(C27:C28)</f>
        <v>0</v>
      </c>
    </row>
    <row r="27" spans="2:6" ht="15" customHeight="1" x14ac:dyDescent="0.2">
      <c r="B27" s="8" t="s">
        <v>34</v>
      </c>
      <c r="C27" s="9">
        <v>0</v>
      </c>
    </row>
    <row r="28" spans="2:6" ht="15" customHeight="1" x14ac:dyDescent="0.2">
      <c r="B28" s="10" t="s">
        <v>35</v>
      </c>
      <c r="C28" s="11">
        <v>0</v>
      </c>
    </row>
    <row r="29" spans="2:6" ht="15" customHeight="1" x14ac:dyDescent="0.2">
      <c r="B29" s="62" t="s">
        <v>36</v>
      </c>
      <c r="C29" s="63">
        <f>SUM(C30:C33)</f>
        <v>0</v>
      </c>
    </row>
    <row r="30" spans="2:6" ht="15" customHeight="1" x14ac:dyDescent="0.2">
      <c r="B30" s="8" t="s">
        <v>37</v>
      </c>
      <c r="C30" s="9"/>
    </row>
    <row r="31" spans="2:6" ht="15" customHeight="1" x14ac:dyDescent="0.2">
      <c r="B31" s="8" t="s">
        <v>38</v>
      </c>
      <c r="C31" s="9">
        <v>0</v>
      </c>
    </row>
    <row r="32" spans="2:6" ht="15" customHeight="1" x14ac:dyDescent="0.2">
      <c r="B32" s="8" t="s">
        <v>39</v>
      </c>
      <c r="C32" s="12"/>
    </row>
    <row r="33" spans="2:3" ht="15" customHeight="1" x14ac:dyDescent="0.2">
      <c r="B33" s="10" t="s">
        <v>30</v>
      </c>
      <c r="C33" s="11"/>
    </row>
    <row r="34" spans="2:3" ht="15" customHeight="1" x14ac:dyDescent="0.2">
      <c r="B34" s="62" t="s">
        <v>40</v>
      </c>
      <c r="C34" s="63">
        <f>SUM(C35:C41)</f>
        <v>0</v>
      </c>
    </row>
    <row r="35" spans="2:3" ht="15" customHeight="1" x14ac:dyDescent="0.2">
      <c r="B35" s="8" t="s">
        <v>41</v>
      </c>
      <c r="C35" s="9">
        <v>0</v>
      </c>
    </row>
    <row r="36" spans="2:3" ht="15" customHeight="1" x14ac:dyDescent="0.2">
      <c r="B36" s="8" t="s">
        <v>42</v>
      </c>
      <c r="C36" s="9">
        <v>0</v>
      </c>
    </row>
    <row r="37" spans="2:3" ht="15" customHeight="1" x14ac:dyDescent="0.2">
      <c r="B37" s="8" t="s">
        <v>43</v>
      </c>
      <c r="C37" s="9">
        <v>0</v>
      </c>
    </row>
    <row r="38" spans="2:3" ht="15" customHeight="1" x14ac:dyDescent="0.2">
      <c r="B38" s="8" t="s">
        <v>44</v>
      </c>
      <c r="C38" s="9">
        <v>0</v>
      </c>
    </row>
    <row r="39" spans="2:3" ht="15" customHeight="1" x14ac:dyDescent="0.2">
      <c r="B39" s="13" t="s">
        <v>30</v>
      </c>
      <c r="C39" s="12"/>
    </row>
    <row r="40" spans="2:3" ht="15" customHeight="1" x14ac:dyDescent="0.2">
      <c r="B40" s="13" t="s">
        <v>30</v>
      </c>
      <c r="C40" s="12"/>
    </row>
    <row r="41" spans="2:3" ht="15" customHeight="1" x14ac:dyDescent="0.2">
      <c r="B41" s="10" t="s">
        <v>30</v>
      </c>
      <c r="C41" s="11"/>
    </row>
    <row r="42" spans="2:3" ht="15" customHeight="1" x14ac:dyDescent="0.2">
      <c r="C42" s="61"/>
    </row>
    <row r="43" spans="2:3" ht="15" customHeight="1" x14ac:dyDescent="0.2">
      <c r="B43" s="64" t="s">
        <v>45</v>
      </c>
      <c r="C43" s="63">
        <f>SUM(C44:C51)</f>
        <v>0</v>
      </c>
    </row>
    <row r="44" spans="2:3" ht="15" customHeight="1" x14ac:dyDescent="0.2">
      <c r="B44" s="8" t="s">
        <v>46</v>
      </c>
      <c r="C44" s="9">
        <v>0</v>
      </c>
    </row>
    <row r="45" spans="2:3" ht="15" customHeight="1" x14ac:dyDescent="0.2">
      <c r="B45" s="8" t="s">
        <v>47</v>
      </c>
      <c r="C45" s="9">
        <v>0</v>
      </c>
    </row>
    <row r="46" spans="2:3" ht="15" customHeight="1" x14ac:dyDescent="0.2">
      <c r="B46" s="8" t="s">
        <v>48</v>
      </c>
      <c r="C46" s="9">
        <v>0</v>
      </c>
    </row>
    <row r="47" spans="2:3" ht="15" customHeight="1" x14ac:dyDescent="0.2">
      <c r="B47" s="8" t="s">
        <v>49</v>
      </c>
      <c r="C47" s="9">
        <v>0</v>
      </c>
    </row>
    <row r="48" spans="2:3" ht="15" customHeight="1" x14ac:dyDescent="0.2">
      <c r="B48" s="8" t="s">
        <v>50</v>
      </c>
      <c r="C48" s="9">
        <v>0</v>
      </c>
    </row>
    <row r="49" spans="2:3" ht="15" customHeight="1" x14ac:dyDescent="0.2">
      <c r="B49" s="13" t="s">
        <v>51</v>
      </c>
      <c r="C49" s="12">
        <v>0</v>
      </c>
    </row>
    <row r="50" spans="2:3" ht="15" customHeight="1" x14ac:dyDescent="0.2">
      <c r="B50" s="13" t="s">
        <v>30</v>
      </c>
      <c r="C50" s="12"/>
    </row>
    <row r="51" spans="2:3" ht="15" customHeight="1" x14ac:dyDescent="0.2">
      <c r="B51" s="10" t="s">
        <v>30</v>
      </c>
      <c r="C51" s="11"/>
    </row>
    <row r="53" spans="2:3" ht="15" customHeight="1" x14ac:dyDescent="0.2">
      <c r="B53" s="186" t="s">
        <v>185</v>
      </c>
      <c r="C53" s="187"/>
    </row>
    <row r="54" spans="2:3" ht="15" customHeight="1" x14ac:dyDescent="0.2">
      <c r="B54" s="188" t="s">
        <v>186</v>
      </c>
      <c r="C54" s="189"/>
    </row>
    <row r="55" spans="2:3" ht="15" customHeight="1" x14ac:dyDescent="0.2">
      <c r="B55" s="190"/>
      <c r="C55" s="191"/>
    </row>
    <row r="56" spans="2:3" ht="15" customHeight="1" x14ac:dyDescent="0.2">
      <c r="B56" s="190"/>
      <c r="C56" s="191"/>
    </row>
    <row r="57" spans="2:3" ht="15" customHeight="1" x14ac:dyDescent="0.2">
      <c r="B57" s="190"/>
      <c r="C57" s="191"/>
    </row>
    <row r="58" spans="2:3" ht="15" customHeight="1" x14ac:dyDescent="0.2">
      <c r="B58" s="190"/>
      <c r="C58" s="191"/>
    </row>
    <row r="59" spans="2:3" ht="15" customHeight="1" x14ac:dyDescent="0.2">
      <c r="B59" s="190"/>
      <c r="C59" s="191"/>
    </row>
    <row r="60" spans="2:3" ht="15" customHeight="1" x14ac:dyDescent="0.2">
      <c r="B60" s="190"/>
      <c r="C60" s="191"/>
    </row>
    <row r="61" spans="2:3" ht="15" customHeight="1" x14ac:dyDescent="0.2">
      <c r="B61" s="190"/>
      <c r="C61" s="191"/>
    </row>
    <row r="62" spans="2:3" ht="15" customHeight="1" x14ac:dyDescent="0.2">
      <c r="B62" s="192"/>
      <c r="C62" s="193"/>
    </row>
  </sheetData>
  <sheetProtection algorithmName="SHA-512" hashValue="J8c+MjESfHSc1xyiZPW344kaeffSrA7tWli7YMX9qSKB5dhe8WtyKvLWIKjwNnrKtZSi3SP16LmQiVRzPlZtpA==" saltValue="ZymWfBFYrmG1p0udVPAhMw==" spinCount="100000" sheet="1" insertColumns="0" insertRows="0"/>
  <mergeCells count="3">
    <mergeCell ref="B53:C53"/>
    <mergeCell ref="B54:C62"/>
    <mergeCell ref="H2:K5"/>
  </mergeCells>
  <pageMargins left="0.7" right="0.7" top="0.75" bottom="0.75" header="0.3" footer="0.3"/>
  <pageSetup paperSize="9" orientation="landscape" r:id="rId1"/>
  <rowBreaks count="1" manualBreakCount="1">
    <brk id="22" min="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eht4">
    <outlinePr summaryBelow="0" summaryRight="0"/>
    <pageSetUpPr fitToPage="1"/>
  </sheetPr>
  <dimension ref="A1:O60"/>
  <sheetViews>
    <sheetView showGridLines="0" tabSelected="1" workbookViewId="0">
      <pane xSplit="1" ySplit="1" topLeftCell="B19" activePane="bottomRight" state="frozen"/>
      <selection activeCell="J24" sqref="J24"/>
      <selection pane="topRight"/>
      <selection pane="bottomLeft"/>
      <selection pane="bottomRight" activeCell="I37" sqref="I37"/>
    </sheetView>
  </sheetViews>
  <sheetFormatPr defaultColWidth="9.140625" defaultRowHeight="12.75" outlineLevelRow="1" x14ac:dyDescent="0.2"/>
  <cols>
    <col min="1" max="1" width="56.7109375" style="73" customWidth="1"/>
    <col min="2" max="2" width="12.7109375" style="88" customWidth="1"/>
    <col min="3" max="7" width="12.7109375" style="84" customWidth="1"/>
    <col min="8" max="8" width="2.7109375" style="89" customWidth="1"/>
    <col min="9" max="9" width="33.140625" style="20" customWidth="1"/>
    <col min="10" max="10" width="9.140625" style="20" customWidth="1"/>
    <col min="11" max="11" width="23.28515625" style="20" hidden="1" customWidth="1"/>
    <col min="12" max="16384" width="9.140625" style="20"/>
  </cols>
  <sheetData>
    <row r="1" spans="1:15" ht="66.75" customHeight="1" x14ac:dyDescent="0.2">
      <c r="A1" s="60"/>
      <c r="B1" s="181" t="s">
        <v>197</v>
      </c>
      <c r="C1" s="181" t="s">
        <v>198</v>
      </c>
      <c r="D1" s="181" t="s">
        <v>199</v>
      </c>
      <c r="E1" s="181" t="s">
        <v>200</v>
      </c>
      <c r="F1" s="181" t="s">
        <v>201</v>
      </c>
      <c r="G1" s="181" t="s">
        <v>202</v>
      </c>
      <c r="H1" s="70"/>
      <c r="L1" s="185"/>
      <c r="M1" s="185"/>
      <c r="N1" s="185"/>
    </row>
    <row r="2" spans="1:15" ht="15" x14ac:dyDescent="0.2">
      <c r="A2" s="60"/>
      <c r="B2" s="60"/>
      <c r="C2" s="60"/>
      <c r="D2" s="60"/>
      <c r="E2" s="60"/>
      <c r="F2" s="60"/>
      <c r="G2" s="60"/>
      <c r="H2" s="70"/>
      <c r="L2" s="71"/>
      <c r="M2" s="71"/>
      <c r="N2" s="71"/>
      <c r="O2" s="72"/>
    </row>
    <row r="3" spans="1:15" x14ac:dyDescent="0.2">
      <c r="A3" s="157" t="s">
        <v>52</v>
      </c>
      <c r="B3" s="174"/>
      <c r="C3" s="175"/>
      <c r="D3" s="175"/>
      <c r="E3" s="175"/>
      <c r="F3" s="175"/>
      <c r="G3" s="175"/>
      <c r="H3" s="176"/>
      <c r="L3" s="71"/>
      <c r="M3" s="71"/>
      <c r="N3" s="71"/>
      <c r="O3" s="72"/>
    </row>
    <row r="4" spans="1:15" s="158" customFormat="1" x14ac:dyDescent="0.2">
      <c r="A4" s="160" t="s">
        <v>53</v>
      </c>
      <c r="B4" s="90">
        <f t="shared" ref="B4:G4" si="0">SUM(B5:B18)</f>
        <v>0</v>
      </c>
      <c r="C4" s="90">
        <f t="shared" si="0"/>
        <v>0</v>
      </c>
      <c r="D4" s="90">
        <f t="shared" si="0"/>
        <v>0</v>
      </c>
      <c r="E4" s="90">
        <f t="shared" si="0"/>
        <v>0</v>
      </c>
      <c r="F4" s="90">
        <f t="shared" si="0"/>
        <v>0</v>
      </c>
      <c r="G4" s="90">
        <f t="shared" si="0"/>
        <v>0</v>
      </c>
      <c r="H4" s="161"/>
      <c r="I4" s="162" t="s">
        <v>54</v>
      </c>
      <c r="K4" s="162" t="s">
        <v>55</v>
      </c>
      <c r="L4" s="91"/>
      <c r="M4" s="91"/>
      <c r="N4" s="91"/>
      <c r="O4" s="159"/>
    </row>
    <row r="5" spans="1:15" ht="12.75" customHeight="1" x14ac:dyDescent="0.2">
      <c r="A5" s="17" t="s">
        <v>56</v>
      </c>
      <c r="B5" s="15"/>
      <c r="C5" s="15"/>
      <c r="D5" s="15"/>
      <c r="E5" s="15"/>
      <c r="F5" s="15"/>
      <c r="G5" s="15"/>
      <c r="H5" s="14"/>
      <c r="I5" s="16" t="s">
        <v>57</v>
      </c>
      <c r="K5" s="74" t="s">
        <v>57</v>
      </c>
    </row>
    <row r="6" spans="1:15" x14ac:dyDescent="0.2">
      <c r="A6" s="17" t="s">
        <v>58</v>
      </c>
      <c r="B6" s="15"/>
      <c r="C6" s="15"/>
      <c r="D6" s="15"/>
      <c r="E6" s="15"/>
      <c r="F6" s="15"/>
      <c r="G6" s="15"/>
      <c r="H6" s="14"/>
      <c r="I6" s="16" t="s">
        <v>57</v>
      </c>
      <c r="K6" s="74" t="s">
        <v>59</v>
      </c>
    </row>
    <row r="7" spans="1:15" x14ac:dyDescent="0.2">
      <c r="A7" s="17" t="s">
        <v>60</v>
      </c>
      <c r="B7" s="15"/>
      <c r="C7" s="15"/>
      <c r="D7" s="15"/>
      <c r="E7" s="15"/>
      <c r="F7" s="15"/>
      <c r="G7" s="15"/>
      <c r="H7" s="14"/>
      <c r="I7" s="16" t="s">
        <v>57</v>
      </c>
      <c r="K7" s="74"/>
    </row>
    <row r="8" spans="1:15" x14ac:dyDescent="0.2">
      <c r="A8" s="17" t="s">
        <v>61</v>
      </c>
      <c r="B8" s="15"/>
      <c r="C8" s="15"/>
      <c r="D8" s="15"/>
      <c r="E8" s="15"/>
      <c r="F8" s="15"/>
      <c r="G8" s="15"/>
      <c r="H8" s="14"/>
      <c r="I8" s="16" t="s">
        <v>57</v>
      </c>
      <c r="K8" s="74"/>
    </row>
    <row r="9" spans="1:15" x14ac:dyDescent="0.2">
      <c r="A9" s="17" t="s">
        <v>62</v>
      </c>
      <c r="B9" s="15"/>
      <c r="C9" s="15"/>
      <c r="D9" s="15"/>
      <c r="E9" s="15"/>
      <c r="F9" s="15"/>
      <c r="G9" s="15"/>
      <c r="H9" s="14"/>
      <c r="I9" s="16" t="s">
        <v>57</v>
      </c>
    </row>
    <row r="10" spans="1:15" x14ac:dyDescent="0.2">
      <c r="A10" s="17" t="s">
        <v>63</v>
      </c>
      <c r="B10" s="15"/>
      <c r="C10" s="15"/>
      <c r="D10" s="15"/>
      <c r="E10" s="15"/>
      <c r="F10" s="15"/>
      <c r="G10" s="15"/>
      <c r="H10" s="14"/>
      <c r="I10" s="16" t="s">
        <v>59</v>
      </c>
    </row>
    <row r="11" spans="1:15" x14ac:dyDescent="0.2">
      <c r="A11" s="17" t="s">
        <v>64</v>
      </c>
      <c r="B11" s="15"/>
      <c r="C11" s="15"/>
      <c r="D11" s="15"/>
      <c r="E11" s="15"/>
      <c r="F11" s="15"/>
      <c r="G11" s="15"/>
      <c r="H11" s="14"/>
      <c r="I11" s="16" t="s">
        <v>59</v>
      </c>
    </row>
    <row r="12" spans="1:15" x14ac:dyDescent="0.2">
      <c r="A12" s="17" t="s">
        <v>30</v>
      </c>
      <c r="B12" s="15"/>
      <c r="C12" s="15"/>
      <c r="D12" s="15"/>
      <c r="E12" s="15"/>
      <c r="F12" s="15"/>
      <c r="G12" s="15"/>
      <c r="H12" s="14"/>
      <c r="I12" s="16" t="s">
        <v>57</v>
      </c>
    </row>
    <row r="13" spans="1:15" x14ac:dyDescent="0.2">
      <c r="A13" s="17" t="s">
        <v>30</v>
      </c>
      <c r="B13" s="15"/>
      <c r="C13" s="15"/>
      <c r="D13" s="15"/>
      <c r="E13" s="15"/>
      <c r="F13" s="15"/>
      <c r="G13" s="15"/>
      <c r="H13" s="14"/>
      <c r="I13" s="16" t="s">
        <v>57</v>
      </c>
    </row>
    <row r="14" spans="1:15" x14ac:dyDescent="0.2">
      <c r="A14" s="17" t="s">
        <v>30</v>
      </c>
      <c r="B14" s="15"/>
      <c r="C14" s="15"/>
      <c r="D14" s="15"/>
      <c r="E14" s="15"/>
      <c r="F14" s="15"/>
      <c r="G14" s="15"/>
      <c r="H14" s="14"/>
      <c r="I14" s="16" t="s">
        <v>59</v>
      </c>
    </row>
    <row r="15" spans="1:15" x14ac:dyDescent="0.2">
      <c r="A15" s="17" t="s">
        <v>30</v>
      </c>
      <c r="B15" s="15"/>
      <c r="C15" s="15"/>
      <c r="D15" s="15"/>
      <c r="E15" s="15"/>
      <c r="F15" s="15"/>
      <c r="G15" s="15"/>
      <c r="H15" s="14"/>
      <c r="I15" s="16" t="s">
        <v>57</v>
      </c>
    </row>
    <row r="16" spans="1:15" x14ac:dyDescent="0.2">
      <c r="A16" s="17" t="s">
        <v>30</v>
      </c>
      <c r="B16" s="15"/>
      <c r="C16" s="15"/>
      <c r="D16" s="15"/>
      <c r="E16" s="15"/>
      <c r="F16" s="15"/>
      <c r="G16" s="15"/>
      <c r="H16" s="14"/>
      <c r="I16" s="16" t="s">
        <v>59</v>
      </c>
    </row>
    <row r="17" spans="1:9" x14ac:dyDescent="0.2">
      <c r="A17" s="17" t="s">
        <v>30</v>
      </c>
      <c r="B17" s="15"/>
      <c r="C17" s="15"/>
      <c r="D17" s="15"/>
      <c r="E17" s="15"/>
      <c r="F17" s="15"/>
      <c r="G17" s="94"/>
      <c r="H17" s="14"/>
      <c r="I17" s="16" t="s">
        <v>57</v>
      </c>
    </row>
    <row r="18" spans="1:9" x14ac:dyDescent="0.2">
      <c r="A18" s="17" t="s">
        <v>65</v>
      </c>
      <c r="B18" s="15"/>
      <c r="C18" s="15"/>
      <c r="D18" s="15"/>
      <c r="E18" s="15"/>
      <c r="F18" s="15"/>
      <c r="G18" s="15"/>
      <c r="H18" s="18"/>
    </row>
    <row r="19" spans="1:9" x14ac:dyDescent="0.2">
      <c r="A19" s="164" t="s">
        <v>66</v>
      </c>
      <c r="B19" s="15"/>
      <c r="C19" s="15"/>
      <c r="D19" s="15"/>
      <c r="E19" s="15"/>
      <c r="F19" s="15"/>
      <c r="G19" s="15"/>
      <c r="H19" s="19"/>
      <c r="I19" s="20" t="s">
        <v>67</v>
      </c>
    </row>
    <row r="20" spans="1:9" s="158" customFormat="1" x14ac:dyDescent="0.2">
      <c r="A20" s="165" t="s">
        <v>68</v>
      </c>
      <c r="B20" s="92">
        <f>B4+B19</f>
        <v>0</v>
      </c>
      <c r="C20" s="92">
        <f t="shared" ref="C20:G20" si="1">C4+C19</f>
        <v>0</v>
      </c>
      <c r="D20" s="92">
        <f t="shared" si="1"/>
        <v>0</v>
      </c>
      <c r="E20" s="92">
        <f t="shared" si="1"/>
        <v>0</v>
      </c>
      <c r="F20" s="92">
        <f t="shared" si="1"/>
        <v>0</v>
      </c>
      <c r="G20" s="92">
        <f t="shared" si="1"/>
        <v>0</v>
      </c>
      <c r="H20" s="166"/>
    </row>
    <row r="21" spans="1:9" ht="18" customHeight="1" x14ac:dyDescent="0.2">
      <c r="A21" s="178"/>
      <c r="B21" s="75"/>
      <c r="C21" s="76"/>
      <c r="D21" s="76"/>
      <c r="E21" s="76"/>
      <c r="F21" s="76"/>
      <c r="G21" s="76"/>
      <c r="H21" s="77"/>
    </row>
    <row r="22" spans="1:9" x14ac:dyDescent="0.2">
      <c r="A22" s="177" t="s">
        <v>69</v>
      </c>
      <c r="B22" s="78"/>
      <c r="C22" s="76"/>
      <c r="D22" s="76"/>
      <c r="E22" s="76"/>
      <c r="F22" s="76"/>
      <c r="G22" s="76"/>
      <c r="H22" s="77"/>
    </row>
    <row r="23" spans="1:9" x14ac:dyDescent="0.2">
      <c r="A23" s="116" t="s">
        <v>70</v>
      </c>
      <c r="B23" s="21"/>
      <c r="C23" s="21"/>
      <c r="D23" s="21"/>
      <c r="E23" s="21"/>
      <c r="F23" s="21"/>
      <c r="G23" s="21"/>
      <c r="H23" s="22"/>
    </row>
    <row r="24" spans="1:9" x14ac:dyDescent="0.2">
      <c r="A24" s="116" t="s">
        <v>71</v>
      </c>
      <c r="B24" s="23"/>
      <c r="C24" s="24"/>
      <c r="D24" s="24"/>
      <c r="E24" s="24"/>
      <c r="F24" s="24"/>
      <c r="G24" s="24"/>
      <c r="H24" s="25"/>
    </row>
    <row r="25" spans="1:9" x14ac:dyDescent="0.2">
      <c r="A25" s="116" t="s">
        <v>72</v>
      </c>
      <c r="B25" s="23"/>
      <c r="C25" s="24"/>
      <c r="D25" s="24"/>
      <c r="E25" s="24"/>
      <c r="F25" s="24"/>
      <c r="G25" s="24"/>
      <c r="H25" s="25"/>
    </row>
    <row r="26" spans="1:9" x14ac:dyDescent="0.2">
      <c r="A26" s="116" t="s">
        <v>73</v>
      </c>
      <c r="B26" s="15"/>
      <c r="C26" s="15"/>
      <c r="D26" s="15"/>
      <c r="E26" s="15"/>
      <c r="F26" s="15"/>
      <c r="G26" s="15"/>
      <c r="H26" s="19"/>
    </row>
    <row r="27" spans="1:9" x14ac:dyDescent="0.2">
      <c r="A27" s="116" t="s">
        <v>74</v>
      </c>
      <c r="B27" s="15"/>
      <c r="C27" s="15"/>
      <c r="D27" s="15"/>
      <c r="E27" s="15"/>
      <c r="F27" s="15"/>
      <c r="G27" s="15"/>
      <c r="H27" s="19"/>
    </row>
    <row r="28" spans="1:9" s="158" customFormat="1" x14ac:dyDescent="0.2">
      <c r="A28" s="160" t="s">
        <v>75</v>
      </c>
      <c r="B28" s="90">
        <f>SUM(B29:B32)</f>
        <v>0</v>
      </c>
      <c r="C28" s="90">
        <f>SUM(C29:C32)</f>
        <v>0</v>
      </c>
      <c r="D28" s="90">
        <f>SUM(D29:D32)</f>
        <v>0</v>
      </c>
      <c r="E28" s="90">
        <f>SUM(E29:E32)</f>
        <v>0</v>
      </c>
      <c r="F28" s="90">
        <f>SUM(F29:F32)</f>
        <v>0</v>
      </c>
      <c r="G28" s="90">
        <f>SUM(G29:G32)</f>
        <v>0</v>
      </c>
      <c r="H28" s="166"/>
    </row>
    <row r="29" spans="1:9" outlineLevel="1" x14ac:dyDescent="0.2">
      <c r="A29" s="17" t="s">
        <v>76</v>
      </c>
      <c r="B29" s="27"/>
      <c r="C29" s="27"/>
      <c r="D29" s="27"/>
      <c r="E29" s="27"/>
      <c r="F29" s="27"/>
      <c r="G29" s="27"/>
      <c r="H29" s="28"/>
    </row>
    <row r="30" spans="1:9" outlineLevel="1" x14ac:dyDescent="0.2">
      <c r="A30" s="17" t="s">
        <v>77</v>
      </c>
      <c r="B30" s="26">
        <f t="shared" ref="B30:G30" si="2">B29*0.33</f>
        <v>0</v>
      </c>
      <c r="C30" s="26">
        <f t="shared" si="2"/>
        <v>0</v>
      </c>
      <c r="D30" s="26">
        <f t="shared" si="2"/>
        <v>0</v>
      </c>
      <c r="E30" s="26">
        <f t="shared" si="2"/>
        <v>0</v>
      </c>
      <c r="F30" s="26">
        <f t="shared" si="2"/>
        <v>0</v>
      </c>
      <c r="G30" s="26">
        <f t="shared" si="2"/>
        <v>0</v>
      </c>
      <c r="H30" s="28"/>
    </row>
    <row r="31" spans="1:9" s="158" customFormat="1" outlineLevel="1" x14ac:dyDescent="0.2">
      <c r="A31" s="17" t="s">
        <v>78</v>
      </c>
      <c r="B31" s="26">
        <f>B29*0.008</f>
        <v>0</v>
      </c>
      <c r="C31" s="26">
        <f>C29*0.008</f>
        <v>0</v>
      </c>
      <c r="D31" s="26">
        <f t="shared" ref="D31:G31" si="3">D29*0.008</f>
        <v>0</v>
      </c>
      <c r="E31" s="26">
        <f t="shared" si="3"/>
        <v>0</v>
      </c>
      <c r="F31" s="26">
        <f t="shared" si="3"/>
        <v>0</v>
      </c>
      <c r="G31" s="26">
        <f t="shared" si="3"/>
        <v>0</v>
      </c>
      <c r="H31" s="166"/>
    </row>
    <row r="32" spans="1:9" outlineLevel="1" x14ac:dyDescent="0.2">
      <c r="A32" s="17" t="s">
        <v>18</v>
      </c>
      <c r="B32" s="26"/>
      <c r="C32" s="26"/>
      <c r="D32" s="26"/>
      <c r="E32" s="26"/>
      <c r="F32" s="26"/>
      <c r="G32" s="26"/>
      <c r="H32" s="19"/>
    </row>
    <row r="33" spans="1:8" s="158" customFormat="1" x14ac:dyDescent="0.2">
      <c r="A33" s="167" t="s">
        <v>79</v>
      </c>
      <c r="B33" s="90">
        <f>SUM(B34:B37)</f>
        <v>0</v>
      </c>
      <c r="C33" s="90">
        <f>SUM(C34:C37)</f>
        <v>0</v>
      </c>
      <c r="D33" s="90">
        <f>SUM(D34:D37)</f>
        <v>0</v>
      </c>
      <c r="E33" s="90">
        <f>SUM(E34:E37)</f>
        <v>0</v>
      </c>
      <c r="F33" s="90">
        <f>SUM(F34:F37)</f>
        <v>0</v>
      </c>
      <c r="G33" s="90">
        <f>SUM(G34:G37)</f>
        <v>0</v>
      </c>
      <c r="H33" s="166"/>
    </row>
    <row r="34" spans="1:8" outlineLevel="1" x14ac:dyDescent="0.2">
      <c r="A34" s="163" t="s">
        <v>80</v>
      </c>
      <c r="B34" s="26"/>
      <c r="C34" s="26"/>
      <c r="D34" s="26"/>
      <c r="E34" s="26"/>
      <c r="F34" s="26"/>
      <c r="G34" s="26"/>
      <c r="H34" s="19"/>
    </row>
    <row r="35" spans="1:8" outlineLevel="1" x14ac:dyDescent="0.2">
      <c r="A35" s="163" t="s">
        <v>81</v>
      </c>
      <c r="B35" s="26"/>
      <c r="C35" s="26"/>
      <c r="D35" s="26"/>
      <c r="E35" s="26"/>
      <c r="F35" s="26"/>
      <c r="G35" s="26"/>
      <c r="H35" s="19"/>
    </row>
    <row r="36" spans="1:8" outlineLevel="1" x14ac:dyDescent="0.2">
      <c r="A36" s="163" t="s">
        <v>12</v>
      </c>
      <c r="B36" s="26"/>
      <c r="C36" s="26"/>
      <c r="D36" s="26"/>
      <c r="E36" s="26"/>
      <c r="F36" s="26"/>
      <c r="G36" s="26"/>
      <c r="H36" s="19"/>
    </row>
    <row r="37" spans="1:8" outlineLevel="1" x14ac:dyDescent="0.2">
      <c r="A37" s="163" t="s">
        <v>82</v>
      </c>
      <c r="B37" s="26"/>
      <c r="C37" s="26"/>
      <c r="D37" s="26"/>
      <c r="E37" s="26"/>
      <c r="F37" s="26"/>
      <c r="G37" s="26"/>
      <c r="H37" s="19"/>
    </row>
    <row r="38" spans="1:8" s="79" customFormat="1" x14ac:dyDescent="0.2">
      <c r="A38" s="168" t="s">
        <v>83</v>
      </c>
      <c r="B38" s="29"/>
      <c r="C38" s="29"/>
      <c r="D38" s="29"/>
      <c r="E38" s="29"/>
      <c r="F38" s="29"/>
      <c r="G38" s="29"/>
      <c r="H38" s="19"/>
    </row>
    <row r="39" spans="1:8" s="158" customFormat="1" x14ac:dyDescent="0.2">
      <c r="A39" s="169" t="s">
        <v>84</v>
      </c>
      <c r="B39" s="93">
        <f>SUM(B23:B26)+B27+B28+B33+B38</f>
        <v>0</v>
      </c>
      <c r="C39" s="93">
        <f>SUM(C23:C26)+C27+C28+C33+C38</f>
        <v>0</v>
      </c>
      <c r="D39" s="93">
        <f>SUM(D23:D26)+D27+D28+D33+D38</f>
        <v>0</v>
      </c>
      <c r="E39" s="93">
        <f>SUM(E23:E26)+E27+E28+E33+E38</f>
        <v>0</v>
      </c>
      <c r="F39" s="93">
        <f>SUM(F23:F26)+F27+F28+F33+F38</f>
        <v>0</v>
      </c>
      <c r="G39" s="93">
        <f>SUM(G23:G26)+G27+G28+G33+G38</f>
        <v>0</v>
      </c>
      <c r="H39" s="170"/>
    </row>
    <row r="40" spans="1:8" s="79" customFormat="1" x14ac:dyDescent="0.2">
      <c r="A40" s="80"/>
      <c r="B40" s="81"/>
      <c r="C40" s="81"/>
      <c r="D40" s="81"/>
      <c r="E40" s="81"/>
      <c r="F40" s="81"/>
      <c r="G40" s="81"/>
      <c r="H40" s="31"/>
    </row>
    <row r="41" spans="1:8" s="79" customFormat="1" x14ac:dyDescent="0.2">
      <c r="A41" s="82"/>
      <c r="B41" s="83"/>
      <c r="C41" s="83"/>
      <c r="D41" s="83"/>
      <c r="E41" s="83"/>
      <c r="F41" s="83"/>
      <c r="G41" s="83"/>
      <c r="H41" s="31"/>
    </row>
    <row r="42" spans="1:8" s="158" customFormat="1" x14ac:dyDescent="0.2">
      <c r="A42" s="169" t="s">
        <v>85</v>
      </c>
      <c r="B42" s="93">
        <f>B20-B39</f>
        <v>0</v>
      </c>
      <c r="C42" s="93">
        <f>C20-C39</f>
        <v>0</v>
      </c>
      <c r="D42" s="93">
        <f>D20-D39</f>
        <v>0</v>
      </c>
      <c r="E42" s="93">
        <f>E20-E39</f>
        <v>0</v>
      </c>
      <c r="F42" s="93">
        <f>F20-F39</f>
        <v>0</v>
      </c>
      <c r="G42" s="93">
        <f>G20-G39</f>
        <v>0</v>
      </c>
      <c r="H42" s="170"/>
    </row>
    <row r="43" spans="1:8" x14ac:dyDescent="0.2">
      <c r="A43" s="179" t="s">
        <v>86</v>
      </c>
      <c r="B43" s="30"/>
      <c r="C43" s="30"/>
      <c r="D43" s="30"/>
      <c r="E43" s="30"/>
      <c r="F43" s="30"/>
      <c r="G43" s="30"/>
      <c r="H43" s="31"/>
    </row>
    <row r="44" spans="1:8" x14ac:dyDescent="0.2">
      <c r="A44" s="179" t="s">
        <v>87</v>
      </c>
      <c r="B44" s="30"/>
      <c r="C44" s="30"/>
      <c r="D44" s="30"/>
      <c r="E44" s="30"/>
      <c r="F44" s="30"/>
      <c r="G44" s="30"/>
      <c r="H44" s="31"/>
    </row>
    <row r="45" spans="1:8" x14ac:dyDescent="0.2">
      <c r="A45" s="179" t="s">
        <v>88</v>
      </c>
      <c r="B45" s="30"/>
      <c r="C45" s="30"/>
      <c r="D45" s="30"/>
      <c r="E45" s="30"/>
      <c r="F45" s="30"/>
      <c r="G45" s="30"/>
      <c r="H45" s="31"/>
    </row>
    <row r="46" spans="1:8" ht="14.25" x14ac:dyDescent="0.2">
      <c r="A46" s="179" t="s">
        <v>89</v>
      </c>
      <c r="B46" s="30"/>
      <c r="C46" s="32"/>
      <c r="D46" s="32"/>
      <c r="E46" s="32"/>
      <c r="F46" s="32"/>
      <c r="G46" s="32"/>
      <c r="H46" s="33"/>
    </row>
    <row r="47" spans="1:8" ht="14.25" x14ac:dyDescent="0.2">
      <c r="A47" s="179" t="s">
        <v>90</v>
      </c>
      <c r="B47" s="26"/>
      <c r="C47" s="26"/>
      <c r="D47" s="26"/>
      <c r="E47" s="26"/>
      <c r="F47" s="26"/>
      <c r="G47" s="26"/>
      <c r="H47" s="19"/>
    </row>
    <row r="48" spans="1:8" x14ac:dyDescent="0.2">
      <c r="A48" s="180" t="s">
        <v>91</v>
      </c>
      <c r="B48" s="26"/>
      <c r="C48" s="34"/>
      <c r="D48" s="34"/>
      <c r="E48" s="34"/>
      <c r="F48" s="34"/>
      <c r="G48" s="34"/>
      <c r="H48" s="31"/>
    </row>
    <row r="49" spans="1:8" x14ac:dyDescent="0.2">
      <c r="A49" s="179" t="s">
        <v>92</v>
      </c>
      <c r="B49" s="26"/>
      <c r="C49" s="34"/>
      <c r="D49" s="34"/>
      <c r="E49" s="34"/>
      <c r="F49" s="34"/>
      <c r="G49" s="34"/>
      <c r="H49" s="31"/>
    </row>
    <row r="50" spans="1:8" s="158" customFormat="1" x14ac:dyDescent="0.2">
      <c r="A50" s="169" t="s">
        <v>93</v>
      </c>
      <c r="B50" s="93">
        <f t="shared" ref="B50:G50" si="4">SUM(B42:B49)</f>
        <v>0</v>
      </c>
      <c r="C50" s="93">
        <f t="shared" si="4"/>
        <v>0</v>
      </c>
      <c r="D50" s="93">
        <f t="shared" si="4"/>
        <v>0</v>
      </c>
      <c r="E50" s="93">
        <f t="shared" si="4"/>
        <v>0</v>
      </c>
      <c r="F50" s="93">
        <f t="shared" si="4"/>
        <v>0</v>
      </c>
      <c r="G50" s="93">
        <f t="shared" si="4"/>
        <v>0</v>
      </c>
      <c r="H50" s="170"/>
    </row>
    <row r="51" spans="1:8" s="79" customFormat="1" x14ac:dyDescent="0.2">
      <c r="A51" s="80"/>
      <c r="B51" s="81"/>
      <c r="C51" s="81"/>
      <c r="D51" s="81"/>
      <c r="E51" s="81"/>
      <c r="F51" s="81"/>
      <c r="G51" s="81"/>
      <c r="H51" s="31"/>
    </row>
    <row r="52" spans="1:8" s="79" customFormat="1" x14ac:dyDescent="0.2">
      <c r="A52" s="82"/>
      <c r="B52" s="83"/>
      <c r="C52" s="83"/>
      <c r="D52" s="83"/>
      <c r="E52" s="83"/>
      <c r="F52" s="83"/>
      <c r="G52" s="83"/>
      <c r="H52" s="31"/>
    </row>
    <row r="53" spans="1:8" s="158" customFormat="1" x14ac:dyDescent="0.2">
      <c r="A53" s="171" t="s">
        <v>94</v>
      </c>
      <c r="B53" s="172">
        <f>ROUND(Töötajad!B5,2)</f>
        <v>0</v>
      </c>
      <c r="C53" s="172">
        <f>ROUND(Töötajad!C5,2)</f>
        <v>0</v>
      </c>
      <c r="D53" s="172">
        <f>ROUND(Töötajad!D5,2)</f>
        <v>0</v>
      </c>
      <c r="E53" s="172">
        <f>ROUND(Töötajad!E5,2)</f>
        <v>0</v>
      </c>
      <c r="F53" s="172">
        <f>ROUND(Töötajad!F5,2)</f>
        <v>0</v>
      </c>
      <c r="G53" s="172">
        <f>ROUND(Töötajad!G5,2)</f>
        <v>0</v>
      </c>
      <c r="H53" s="173"/>
    </row>
    <row r="54" spans="1:8" x14ac:dyDescent="0.2">
      <c r="A54" s="84"/>
      <c r="B54" s="85"/>
      <c r="C54" s="85"/>
      <c r="D54" s="85"/>
      <c r="E54" s="85"/>
      <c r="F54" s="85"/>
      <c r="G54" s="85"/>
      <c r="H54" s="86"/>
    </row>
    <row r="57" spans="1:8" x14ac:dyDescent="0.2">
      <c r="B57" s="73"/>
      <c r="C57" s="73"/>
      <c r="D57" s="73"/>
      <c r="E57" s="73"/>
      <c r="F57" s="73"/>
      <c r="G57" s="73"/>
      <c r="H57" s="87"/>
    </row>
    <row r="58" spans="1:8" x14ac:dyDescent="0.2">
      <c r="B58" s="73"/>
      <c r="C58" s="73"/>
      <c r="D58" s="73"/>
      <c r="E58" s="73"/>
      <c r="F58" s="73"/>
      <c r="G58" s="73"/>
      <c r="H58" s="87"/>
    </row>
    <row r="59" spans="1:8" x14ac:dyDescent="0.2">
      <c r="B59" s="73"/>
      <c r="C59" s="73"/>
      <c r="D59" s="73"/>
      <c r="E59" s="73"/>
      <c r="F59" s="73"/>
      <c r="G59" s="73"/>
      <c r="H59" s="87"/>
    </row>
    <row r="60" spans="1:8" x14ac:dyDescent="0.2">
      <c r="B60" s="73"/>
      <c r="C60" s="73"/>
      <c r="D60" s="73"/>
      <c r="E60" s="73"/>
      <c r="F60" s="73"/>
      <c r="G60" s="73"/>
      <c r="H60" s="87"/>
    </row>
  </sheetData>
  <sheetProtection algorithmName="SHA-512" hashValue="RjSxpvkko2h/NjtSi1hSXaLij+TyC+Tc7oEwKIOJVpgEKGn/ehg5FGPqs+b+QsSEvINZw8EdfLcEx/TvCRDgEg==" saltValue="Md8vCC8ZuAjMkr4rXwsFfw==" spinCount="100000" sheet="1" insertColumns="0" insertRows="0" insertHyperlinks="0"/>
  <mergeCells count="1">
    <mergeCell ref="L1:N1"/>
  </mergeCells>
  <conditionalFormatting sqref="B50:H50 B53:H53">
    <cfRule type="cellIs" dxfId="6" priority="2" stopIfTrue="1" operator="lessThan">
      <formula>0</formula>
    </cfRule>
  </conditionalFormatting>
  <dataValidations count="2">
    <dataValidation type="list" allowBlank="1" showInputMessage="1" showErrorMessage="1" promptTitle="Vali &quot;jah&quot; või &quot;ei&quot;" prompt="Märgi jah, kui investeering mõjutab otseselt konkreetse toote või teenuse müügitulu" sqref="I6:I17" xr:uid="{00070023-0026-43E3-A8E5-00C100500048}">
      <formula1>$K$5:$K$8</formula1>
    </dataValidation>
    <dataValidation type="list" allowBlank="1" showInputMessage="1" showErrorMessage="1" promptTitle="Tee valik" prompt="Märgi ära kas investeering on otseselt seotud konkreetse toote tootmisega või konkreeste teenuse osutamisega" sqref="I5" xr:uid="{004700FB-004D-4237-9BF0-00C900EA00A8}">
      <formula1>$K$5:$K$8</formula1>
    </dataValidation>
  </dataValidations>
  <printOptions horizontalCentered="1" verticalCentered="1"/>
  <pageMargins left="0.59055118110236238" right="0.74803149606299213" top="0.39370078740157477" bottom="0.19685039370078738" header="0" footer="0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eht5">
    <outlinePr summaryBelow="0" summaryRight="0"/>
    <pageSetUpPr fitToPage="1"/>
  </sheetPr>
  <dimension ref="A1:L64"/>
  <sheetViews>
    <sheetView showGridLines="0" workbookViewId="0">
      <pane ySplit="2" topLeftCell="A33" activePane="bottomLeft" state="frozen"/>
      <selection activeCell="K32" sqref="K32"/>
      <selection pane="bottomLeft" activeCell="J23" sqref="J23"/>
    </sheetView>
  </sheetViews>
  <sheetFormatPr defaultColWidth="9.140625" defaultRowHeight="12.75" outlineLevelRow="1" x14ac:dyDescent="0.2"/>
  <cols>
    <col min="1" max="1" width="56.7109375" style="95" customWidth="1"/>
    <col min="2" max="2" width="12.7109375" style="103" customWidth="1"/>
    <col min="3" max="3" width="9.140625" style="95"/>
    <col min="4" max="6" width="0" style="95" hidden="1" customWidth="1"/>
    <col min="7" max="7" width="9.140625" style="95"/>
    <col min="8" max="8" width="0" style="95" hidden="1" customWidth="1"/>
    <col min="9" max="16384" width="9.140625" style="95"/>
  </cols>
  <sheetData>
    <row r="1" spans="1:12" ht="40.9" customHeight="1" x14ac:dyDescent="0.2">
      <c r="A1" s="104" t="s">
        <v>95</v>
      </c>
      <c r="B1" s="183" t="s">
        <v>96</v>
      </c>
      <c r="J1" s="185"/>
      <c r="K1" s="185"/>
      <c r="L1" s="185"/>
    </row>
    <row r="2" spans="1:12" ht="18" customHeight="1" x14ac:dyDescent="0.2">
      <c r="A2" s="104"/>
      <c r="B2" s="184">
        <v>46022</v>
      </c>
      <c r="J2" s="185"/>
      <c r="K2" s="185"/>
      <c r="L2" s="185"/>
    </row>
    <row r="3" spans="1:12" s="87" customFormat="1" x14ac:dyDescent="0.2">
      <c r="A3" s="105" t="s">
        <v>97</v>
      </c>
      <c r="B3" s="96"/>
    </row>
    <row r="4" spans="1:12" s="87" customFormat="1" x14ac:dyDescent="0.2">
      <c r="A4" s="105"/>
      <c r="B4" s="96"/>
    </row>
    <row r="5" spans="1:12" s="87" customFormat="1" x14ac:dyDescent="0.2">
      <c r="A5" s="105" t="s">
        <v>98</v>
      </c>
      <c r="B5" s="96"/>
    </row>
    <row r="6" spans="1:12" x14ac:dyDescent="0.2">
      <c r="A6" s="114" t="s">
        <v>99</v>
      </c>
      <c r="B6" s="15"/>
      <c r="L6" s="97"/>
    </row>
    <row r="7" spans="1:12" x14ac:dyDescent="0.2">
      <c r="A7" s="106" t="s">
        <v>100</v>
      </c>
      <c r="B7" s="90">
        <f>SUM(B8:B12)</f>
        <v>0</v>
      </c>
      <c r="L7" s="97"/>
    </row>
    <row r="8" spans="1:12" outlineLevel="1" x14ac:dyDescent="0.2">
      <c r="A8" s="115" t="s">
        <v>101</v>
      </c>
      <c r="B8" s="15"/>
    </row>
    <row r="9" spans="1:12" outlineLevel="1" x14ac:dyDescent="0.2">
      <c r="A9" s="115" t="s">
        <v>102</v>
      </c>
      <c r="B9" s="15"/>
    </row>
    <row r="10" spans="1:12" outlineLevel="1" x14ac:dyDescent="0.2">
      <c r="A10" s="35" t="s">
        <v>18</v>
      </c>
      <c r="B10" s="15"/>
    </row>
    <row r="11" spans="1:12" outlineLevel="1" x14ac:dyDescent="0.2">
      <c r="A11" s="121" t="s">
        <v>18</v>
      </c>
      <c r="B11" s="15"/>
    </row>
    <row r="12" spans="1:12" outlineLevel="1" x14ac:dyDescent="0.2">
      <c r="A12" s="36" t="s">
        <v>18</v>
      </c>
      <c r="B12" s="15"/>
    </row>
    <row r="13" spans="1:12" x14ac:dyDescent="0.2">
      <c r="A13" s="106" t="s">
        <v>103</v>
      </c>
      <c r="B13" s="90">
        <f>SUM(B14:B20)</f>
        <v>0</v>
      </c>
    </row>
    <row r="14" spans="1:12" outlineLevel="1" x14ac:dyDescent="0.2">
      <c r="A14" s="115" t="s">
        <v>104</v>
      </c>
      <c r="B14" s="15"/>
    </row>
    <row r="15" spans="1:12" outlineLevel="1" x14ac:dyDescent="0.2">
      <c r="A15" s="115" t="s">
        <v>105</v>
      </c>
      <c r="B15" s="15"/>
    </row>
    <row r="16" spans="1:12" outlineLevel="1" x14ac:dyDescent="0.2">
      <c r="A16" s="115" t="s">
        <v>106</v>
      </c>
      <c r="B16" s="15"/>
    </row>
    <row r="17" spans="1:2" outlineLevel="1" x14ac:dyDescent="0.2">
      <c r="A17" s="116" t="s">
        <v>107</v>
      </c>
      <c r="B17" s="15"/>
    </row>
    <row r="18" spans="1:2" outlineLevel="1" x14ac:dyDescent="0.2">
      <c r="A18" s="35" t="s">
        <v>18</v>
      </c>
      <c r="B18" s="15"/>
    </row>
    <row r="19" spans="1:2" outlineLevel="1" x14ac:dyDescent="0.2">
      <c r="A19" s="35" t="s">
        <v>18</v>
      </c>
      <c r="B19" s="15"/>
    </row>
    <row r="20" spans="1:2" outlineLevel="1" x14ac:dyDescent="0.2">
      <c r="A20" s="121" t="s">
        <v>18</v>
      </c>
      <c r="B20" s="15"/>
    </row>
    <row r="21" spans="1:2" x14ac:dyDescent="0.2">
      <c r="A21" s="107" t="s">
        <v>108</v>
      </c>
      <c r="B21" s="108">
        <f>B6+B7+B13</f>
        <v>0</v>
      </c>
    </row>
    <row r="22" spans="1:2" s="87" customFormat="1" x14ac:dyDescent="0.2">
      <c r="A22" s="111"/>
      <c r="B22" s="98"/>
    </row>
    <row r="23" spans="1:2" s="87" customFormat="1" x14ac:dyDescent="0.2">
      <c r="A23" s="111" t="s">
        <v>109</v>
      </c>
      <c r="B23" s="98"/>
    </row>
    <row r="24" spans="1:2" x14ac:dyDescent="0.2">
      <c r="A24" s="114" t="s">
        <v>110</v>
      </c>
      <c r="B24" s="15"/>
    </row>
    <row r="25" spans="1:2" x14ac:dyDescent="0.2">
      <c r="A25" s="114" t="s">
        <v>111</v>
      </c>
      <c r="B25" s="15"/>
    </row>
    <row r="26" spans="1:2" x14ac:dyDescent="0.2">
      <c r="A26" s="114" t="s">
        <v>112</v>
      </c>
      <c r="B26" s="15"/>
    </row>
    <row r="27" spans="1:2" x14ac:dyDescent="0.2">
      <c r="A27" s="114" t="s">
        <v>113</v>
      </c>
      <c r="B27" s="15"/>
    </row>
    <row r="28" spans="1:2" x14ac:dyDescent="0.2">
      <c r="A28" s="106" t="s">
        <v>114</v>
      </c>
      <c r="B28" s="90">
        <f>SUM(B29:B33)</f>
        <v>0</v>
      </c>
    </row>
    <row r="29" spans="1:2" outlineLevel="1" x14ac:dyDescent="0.2">
      <c r="A29" s="117" t="s">
        <v>115</v>
      </c>
      <c r="B29" s="15"/>
    </row>
    <row r="30" spans="1:2" outlineLevel="1" x14ac:dyDescent="0.2">
      <c r="A30" s="115" t="s">
        <v>116</v>
      </c>
      <c r="B30" s="15"/>
    </row>
    <row r="31" spans="1:2" outlineLevel="1" x14ac:dyDescent="0.2">
      <c r="A31" s="115" t="s">
        <v>117</v>
      </c>
      <c r="B31" s="15"/>
    </row>
    <row r="32" spans="1:2" outlineLevel="1" x14ac:dyDescent="0.2">
      <c r="A32" s="115" t="s">
        <v>118</v>
      </c>
      <c r="B32" s="15"/>
    </row>
    <row r="33" spans="1:7" outlineLevel="1" x14ac:dyDescent="0.2">
      <c r="A33" s="115" t="s">
        <v>119</v>
      </c>
      <c r="B33" s="15"/>
    </row>
    <row r="34" spans="1:7" x14ac:dyDescent="0.2">
      <c r="A34" s="106" t="s">
        <v>120</v>
      </c>
      <c r="B34" s="90">
        <f>SUM(B35:B36)</f>
        <v>0</v>
      </c>
    </row>
    <row r="35" spans="1:7" outlineLevel="1" x14ac:dyDescent="0.2">
      <c r="A35" s="115" t="s">
        <v>120</v>
      </c>
      <c r="B35" s="15"/>
    </row>
    <row r="36" spans="1:7" outlineLevel="1" x14ac:dyDescent="0.2">
      <c r="A36" s="115" t="s">
        <v>121</v>
      </c>
      <c r="B36" s="15"/>
    </row>
    <row r="37" spans="1:7" x14ac:dyDescent="0.2">
      <c r="A37" s="107" t="s">
        <v>122</v>
      </c>
      <c r="B37" s="93">
        <f>B24+B25+B26+B27+B28+B34</f>
        <v>0</v>
      </c>
    </row>
    <row r="38" spans="1:7" x14ac:dyDescent="0.2">
      <c r="A38" s="99"/>
      <c r="B38" s="19"/>
    </row>
    <row r="39" spans="1:7" x14ac:dyDescent="0.2">
      <c r="A39" s="109" t="s">
        <v>123</v>
      </c>
      <c r="B39" s="110">
        <f>B21+B37</f>
        <v>0</v>
      </c>
    </row>
    <row r="40" spans="1:7" s="87" customFormat="1" x14ac:dyDescent="0.2">
      <c r="A40" s="118"/>
      <c r="B40" s="100"/>
      <c r="G40" s="95"/>
    </row>
    <row r="41" spans="1:7" s="87" customFormat="1" ht="13.5" customHeight="1" x14ac:dyDescent="0.2">
      <c r="A41" s="119"/>
      <c r="B41" s="101"/>
      <c r="G41" s="95"/>
    </row>
    <row r="42" spans="1:7" s="87" customFormat="1" x14ac:dyDescent="0.2">
      <c r="A42" s="111" t="s">
        <v>124</v>
      </c>
      <c r="B42" s="100"/>
      <c r="D42" s="87">
        <v>565</v>
      </c>
      <c r="G42" s="95"/>
    </row>
    <row r="43" spans="1:7" s="87" customFormat="1" x14ac:dyDescent="0.2">
      <c r="A43" s="111"/>
      <c r="B43" s="100"/>
      <c r="G43" s="95"/>
    </row>
    <row r="44" spans="1:7" s="87" customFormat="1" x14ac:dyDescent="0.2">
      <c r="A44" s="111" t="s">
        <v>125</v>
      </c>
      <c r="B44" s="102"/>
      <c r="G44" s="95"/>
    </row>
    <row r="45" spans="1:7" x14ac:dyDescent="0.2">
      <c r="A45" s="106" t="s">
        <v>126</v>
      </c>
      <c r="B45" s="90">
        <f>B46+B47+B48</f>
        <v>0</v>
      </c>
    </row>
    <row r="46" spans="1:7" outlineLevel="1" x14ac:dyDescent="0.2">
      <c r="A46" s="114" t="s">
        <v>127</v>
      </c>
      <c r="B46" s="37"/>
    </row>
    <row r="47" spans="1:7" outlineLevel="1" x14ac:dyDescent="0.2">
      <c r="A47" s="114" t="s">
        <v>128</v>
      </c>
      <c r="B47" s="15"/>
    </row>
    <row r="48" spans="1:7" outlineLevel="1" x14ac:dyDescent="0.2">
      <c r="A48" s="114" t="s">
        <v>129</v>
      </c>
      <c r="B48" s="94"/>
    </row>
    <row r="49" spans="1:2" x14ac:dyDescent="0.2">
      <c r="A49" s="106" t="s">
        <v>130</v>
      </c>
      <c r="B49" s="112">
        <f>SUM(B50:B51)</f>
        <v>0</v>
      </c>
    </row>
    <row r="50" spans="1:2" outlineLevel="1" x14ac:dyDescent="0.2">
      <c r="A50" s="115" t="s">
        <v>131</v>
      </c>
      <c r="B50" s="29"/>
    </row>
    <row r="51" spans="1:2" outlineLevel="1" x14ac:dyDescent="0.2">
      <c r="A51" s="114" t="s">
        <v>129</v>
      </c>
      <c r="B51" s="38"/>
    </row>
    <row r="52" spans="1:2" x14ac:dyDescent="0.2">
      <c r="A52" s="107" t="s">
        <v>132</v>
      </c>
      <c r="B52" s="92">
        <f>B45+B49</f>
        <v>0</v>
      </c>
    </row>
    <row r="53" spans="1:2" s="87" customFormat="1" x14ac:dyDescent="0.2">
      <c r="A53" s="111"/>
      <c r="B53" s="19"/>
    </row>
    <row r="54" spans="1:2" s="87" customFormat="1" x14ac:dyDescent="0.2">
      <c r="A54" s="111" t="s">
        <v>133</v>
      </c>
      <c r="B54" s="102"/>
    </row>
    <row r="55" spans="1:2" outlineLevel="1" x14ac:dyDescent="0.2">
      <c r="A55" s="115" t="s">
        <v>134</v>
      </c>
      <c r="B55" s="15"/>
    </row>
    <row r="56" spans="1:2" outlineLevel="1" x14ac:dyDescent="0.2">
      <c r="A56" s="115" t="s">
        <v>135</v>
      </c>
      <c r="B56" s="15"/>
    </row>
    <row r="57" spans="1:2" outlineLevel="1" x14ac:dyDescent="0.2">
      <c r="A57" s="115" t="s">
        <v>136</v>
      </c>
      <c r="B57" s="15"/>
    </row>
    <row r="58" spans="1:2" outlineLevel="1" x14ac:dyDescent="0.2">
      <c r="A58" s="115" t="s">
        <v>137</v>
      </c>
      <c r="B58" s="15"/>
    </row>
    <row r="59" spans="1:2" outlineLevel="1" x14ac:dyDescent="0.2">
      <c r="A59" s="115" t="s">
        <v>138</v>
      </c>
      <c r="B59" s="15"/>
    </row>
    <row r="60" spans="1:2" outlineLevel="1" x14ac:dyDescent="0.2">
      <c r="A60" s="115" t="s">
        <v>139</v>
      </c>
      <c r="B60" s="15"/>
    </row>
    <row r="61" spans="1:2" outlineLevel="1" x14ac:dyDescent="0.2">
      <c r="A61" s="115" t="s">
        <v>140</v>
      </c>
      <c r="B61" s="120">
        <f>Kasumiaruanne!B50</f>
        <v>0</v>
      </c>
    </row>
    <row r="62" spans="1:2" x14ac:dyDescent="0.2">
      <c r="A62" s="107" t="s">
        <v>141</v>
      </c>
      <c r="B62" s="93">
        <f>SUM(B55:B61)</f>
        <v>0</v>
      </c>
    </row>
    <row r="63" spans="1:2" x14ac:dyDescent="0.2">
      <c r="A63" s="194"/>
      <c r="B63" s="195"/>
    </row>
    <row r="64" spans="1:2" x14ac:dyDescent="0.2">
      <c r="A64" s="107" t="s">
        <v>142</v>
      </c>
      <c r="B64" s="113">
        <f>B52+B62</f>
        <v>0</v>
      </c>
    </row>
  </sheetData>
  <sheetProtection algorithmName="SHA-512" hashValue="iI1s7TmgVeM/srbrwPTIc1MBKU+a3vCD8AuEe8AwUtG0V2aXsTgjQOKZ8nH2DqTtWfgk4z/Zctz7FOaAyrdTfA==" saltValue="uZg3wi7/lMwls//QpoeBWA==" spinCount="100000" sheet="1" insertColumns="0" insertRows="0"/>
  <mergeCells count="2">
    <mergeCell ref="A63:B63"/>
    <mergeCell ref="J1:L2"/>
  </mergeCells>
  <pageMargins left="0.59055118110236238" right="0.74803149606299213" top="0.98425196850393704" bottom="0.98425196850393704" header="0" footer="0"/>
  <pageSetup paperSize="9" scale="91" fitToWidth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eht6"/>
  <dimension ref="A2:K17"/>
  <sheetViews>
    <sheetView showGridLines="0" workbookViewId="0">
      <selection activeCell="K8" sqref="K8"/>
    </sheetView>
  </sheetViews>
  <sheetFormatPr defaultColWidth="8.85546875" defaultRowHeight="12.75" x14ac:dyDescent="0.2"/>
  <cols>
    <col min="1" max="1" width="24.7109375" style="60" customWidth="1"/>
    <col min="2" max="7" width="12.7109375" style="60" customWidth="1"/>
    <col min="8" max="16384" width="8.85546875" style="60"/>
  </cols>
  <sheetData>
    <row r="2" spans="1:11" ht="15" customHeight="1" x14ac:dyDescent="0.2"/>
    <row r="3" spans="1:11" ht="15" customHeight="1" x14ac:dyDescent="0.2"/>
    <row r="4" spans="1:11" ht="60" customHeight="1" x14ac:dyDescent="0.25">
      <c r="A4" s="196" t="s">
        <v>143</v>
      </c>
      <c r="B4" s="181" t="s">
        <v>203</v>
      </c>
      <c r="C4" s="181" t="s">
        <v>198</v>
      </c>
      <c r="D4" s="181" t="s">
        <v>199</v>
      </c>
      <c r="E4" s="181" t="s">
        <v>200</v>
      </c>
      <c r="F4" s="181" t="s">
        <v>201</v>
      </c>
      <c r="G4" s="181" t="s">
        <v>202</v>
      </c>
      <c r="H4" s="122"/>
      <c r="I4" s="185"/>
      <c r="J4" s="185"/>
      <c r="K4" s="185"/>
    </row>
    <row r="5" spans="1:11" s="124" customFormat="1" ht="15" x14ac:dyDescent="0.2">
      <c r="A5" s="197"/>
      <c r="B5" s="39"/>
      <c r="C5" s="39"/>
      <c r="D5" s="39"/>
      <c r="E5" s="39"/>
      <c r="F5" s="39"/>
      <c r="G5" s="39"/>
      <c r="H5" s="123"/>
      <c r="I5" s="185"/>
      <c r="J5" s="185"/>
      <c r="K5" s="185"/>
    </row>
    <row r="6" spans="1:11" s="124" customFormat="1" ht="15" x14ac:dyDescent="0.2">
      <c r="A6" s="125"/>
      <c r="B6" s="126"/>
      <c r="C6" s="126"/>
      <c r="D6" s="126"/>
      <c r="E6" s="126"/>
      <c r="F6" s="126"/>
      <c r="G6" s="126"/>
      <c r="H6" s="123"/>
    </row>
    <row r="7" spans="1:11" s="124" customFormat="1" ht="15" x14ac:dyDescent="0.2">
      <c r="A7" s="127"/>
      <c r="B7" s="128"/>
      <c r="C7" s="128"/>
      <c r="D7" s="128"/>
      <c r="E7" s="128"/>
      <c r="F7" s="128"/>
      <c r="G7" s="128"/>
      <c r="H7" s="123"/>
    </row>
    <row r="8" spans="1:11" s="124" customFormat="1" ht="15" x14ac:dyDescent="0.2">
      <c r="A8" s="127"/>
      <c r="B8" s="128"/>
      <c r="C8" s="128"/>
      <c r="D8" s="128"/>
      <c r="E8" s="128"/>
      <c r="F8" s="128"/>
      <c r="G8" s="128"/>
      <c r="H8" s="123"/>
    </row>
    <row r="9" spans="1:11" s="124" customFormat="1" ht="15" x14ac:dyDescent="0.2">
      <c r="A9" s="127"/>
      <c r="B9" s="128"/>
      <c r="C9" s="128"/>
      <c r="D9" s="128"/>
      <c r="E9" s="128"/>
      <c r="F9" s="128"/>
      <c r="G9" s="128"/>
      <c r="H9" s="123"/>
    </row>
    <row r="10" spans="1:11" s="124" customFormat="1" ht="15" x14ac:dyDescent="0.2">
      <c r="A10" s="127"/>
      <c r="B10" s="128"/>
      <c r="C10" s="128"/>
      <c r="D10" s="128"/>
      <c r="E10" s="128"/>
      <c r="F10" s="128"/>
      <c r="G10" s="128"/>
      <c r="H10" s="123"/>
    </row>
    <row r="11" spans="1:11" s="124" customFormat="1" ht="60" x14ac:dyDescent="0.2">
      <c r="A11" s="130" t="s">
        <v>144</v>
      </c>
      <c r="B11" s="182" t="s">
        <v>203</v>
      </c>
      <c r="C11" s="182" t="s">
        <v>198</v>
      </c>
      <c r="D11" s="182" t="s">
        <v>199</v>
      </c>
      <c r="E11" s="182" t="s">
        <v>200</v>
      </c>
      <c r="F11" s="182" t="s">
        <v>201</v>
      </c>
      <c r="G11" s="182" t="s">
        <v>202</v>
      </c>
      <c r="H11" s="123"/>
    </row>
    <row r="12" spans="1:11" ht="15" customHeight="1" x14ac:dyDescent="0.2">
      <c r="A12" s="40" t="s">
        <v>145</v>
      </c>
      <c r="B12" s="41"/>
      <c r="C12" s="41"/>
      <c r="D12" s="41"/>
      <c r="E12" s="41"/>
      <c r="F12" s="41"/>
      <c r="G12" s="41"/>
    </row>
    <row r="13" spans="1:11" ht="15" customHeight="1" x14ac:dyDescent="0.2">
      <c r="A13" s="40" t="s">
        <v>146</v>
      </c>
      <c r="B13" s="41"/>
      <c r="C13" s="41"/>
      <c r="D13" s="41"/>
      <c r="E13" s="41"/>
      <c r="F13" s="41"/>
      <c r="G13" s="41"/>
    </row>
    <row r="14" spans="1:11" ht="15" customHeight="1" x14ac:dyDescent="0.2">
      <c r="A14" s="40" t="s">
        <v>30</v>
      </c>
      <c r="B14" s="41"/>
      <c r="C14" s="41"/>
      <c r="D14" s="41"/>
      <c r="E14" s="41"/>
      <c r="F14" s="41"/>
      <c r="G14" s="41"/>
    </row>
    <row r="15" spans="1:11" ht="15" customHeight="1" x14ac:dyDescent="0.2">
      <c r="A15" s="42" t="s">
        <v>30</v>
      </c>
      <c r="B15" s="42"/>
      <c r="C15" s="42"/>
      <c r="D15" s="42"/>
      <c r="E15" s="42"/>
      <c r="F15" s="42"/>
      <c r="G15" s="42"/>
    </row>
    <row r="16" spans="1:11" ht="15" customHeight="1" x14ac:dyDescent="0.2">
      <c r="A16" s="42" t="s">
        <v>30</v>
      </c>
      <c r="B16" s="42"/>
      <c r="C16" s="42"/>
      <c r="D16" s="42"/>
      <c r="E16" s="42"/>
      <c r="F16" s="42"/>
      <c r="G16" s="42"/>
    </row>
    <row r="17" spans="1:1" ht="15" customHeight="1" x14ac:dyDescent="0.2">
      <c r="A17" s="129"/>
    </row>
  </sheetData>
  <sheetProtection algorithmName="SHA-512" hashValue="YqdqlIi1zGK91/yTjg4+scmTUrSvQigaoW9ZSjX//eWwoYgT/Neck2DEmIGoKC8Si5hq4qpMNEt0WvTBmUuEPw==" saltValue="u0i3FlNJvfBVk14ywGdhPA==" spinCount="100000" sheet="1" formatRows="0" insertColumns="0"/>
  <mergeCells count="2">
    <mergeCell ref="A4:A5"/>
    <mergeCell ref="I4:K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0"/>
  <sheetViews>
    <sheetView showGridLines="0" workbookViewId="0">
      <pane ySplit="2" topLeftCell="A3" activePane="bottomLeft" state="frozen"/>
      <selection activeCell="G37" sqref="G37"/>
      <selection pane="bottomLeft" activeCell="L12" sqref="L12"/>
    </sheetView>
  </sheetViews>
  <sheetFormatPr defaultRowHeight="12.75" x14ac:dyDescent="0.2"/>
  <cols>
    <col min="1" max="1" width="27.85546875" customWidth="1"/>
    <col min="2" max="2" width="33.5703125" customWidth="1"/>
    <col min="3" max="3" width="16" customWidth="1"/>
    <col min="4" max="4" width="15" customWidth="1"/>
    <col min="5" max="9" width="16.7109375" customWidth="1"/>
    <col min="10" max="10" width="3.7109375" customWidth="1"/>
    <col min="11" max="13" width="9.85546875" customWidth="1"/>
    <col min="14" max="14" width="11.140625" customWidth="1"/>
  </cols>
  <sheetData>
    <row r="1" spans="1:14" ht="36.75" customHeight="1" x14ac:dyDescent="0.25">
      <c r="A1" s="202" t="s">
        <v>147</v>
      </c>
      <c r="B1" s="202"/>
      <c r="C1" s="202"/>
      <c r="D1" s="202"/>
      <c r="E1" s="202"/>
      <c r="F1" s="202"/>
      <c r="G1" s="202"/>
      <c r="H1" s="202"/>
      <c r="I1" s="131"/>
      <c r="L1" s="201"/>
      <c r="M1" s="201"/>
      <c r="N1" s="201"/>
    </row>
    <row r="2" spans="1:14" s="132" customFormat="1" ht="45" customHeight="1" x14ac:dyDescent="0.2">
      <c r="A2" s="198" t="s">
        <v>148</v>
      </c>
      <c r="B2" s="199"/>
      <c r="C2" s="200"/>
      <c r="D2" s="181" t="s">
        <v>204</v>
      </c>
      <c r="E2" s="181" t="s">
        <v>205</v>
      </c>
      <c r="F2" s="181" t="s">
        <v>206</v>
      </c>
      <c r="G2" s="181" t="s">
        <v>207</v>
      </c>
      <c r="H2" s="181" t="s">
        <v>208</v>
      </c>
      <c r="I2" s="181" t="s">
        <v>209</v>
      </c>
      <c r="L2" s="201"/>
      <c r="M2" s="201"/>
      <c r="N2" s="201"/>
    </row>
    <row r="3" spans="1:14" ht="15" customHeight="1" x14ac:dyDescent="0.2">
      <c r="A3" s="198" t="s">
        <v>53</v>
      </c>
      <c r="B3" s="199"/>
      <c r="C3" s="200"/>
      <c r="D3" s="133">
        <f>Kasumiaruanne!B4</f>
        <v>0</v>
      </c>
      <c r="E3" s="133">
        <f>Kasumiaruanne!C4</f>
        <v>0</v>
      </c>
      <c r="F3" s="133">
        <f>Kasumiaruanne!D4</f>
        <v>0</v>
      </c>
      <c r="G3" s="133">
        <f>Kasumiaruanne!E4</f>
        <v>0</v>
      </c>
      <c r="H3" s="133">
        <f>Kasumiaruanne!F4</f>
        <v>0</v>
      </c>
      <c r="I3" s="133">
        <f>Kasumiaruanne!G4</f>
        <v>0</v>
      </c>
      <c r="L3" s="91"/>
      <c r="M3" s="91"/>
      <c r="N3" s="91"/>
    </row>
    <row r="4" spans="1:14" ht="15" customHeight="1" x14ac:dyDescent="0.2">
      <c r="A4" s="198" t="s">
        <v>149</v>
      </c>
      <c r="B4" s="199"/>
      <c r="C4" s="200"/>
      <c r="D4" s="134" t="e">
        <f>(D3-#REF!)/#REF!</f>
        <v>#REF!</v>
      </c>
      <c r="E4" s="134" t="e">
        <f t="shared" ref="E4:I4" si="0">(E3-D3)/D3</f>
        <v>#DIV/0!</v>
      </c>
      <c r="F4" s="134" t="e">
        <f t="shared" si="0"/>
        <v>#DIV/0!</v>
      </c>
      <c r="G4" s="134" t="e">
        <f t="shared" si="0"/>
        <v>#DIV/0!</v>
      </c>
      <c r="H4" s="134" t="e">
        <f t="shared" si="0"/>
        <v>#DIV/0!</v>
      </c>
      <c r="I4" s="134" t="e">
        <f t="shared" si="0"/>
        <v>#DIV/0!</v>
      </c>
    </row>
    <row r="5" spans="1:14" ht="15" customHeight="1" x14ac:dyDescent="0.25">
      <c r="A5" s="135"/>
      <c r="B5" s="135"/>
      <c r="C5" s="135"/>
      <c r="D5" s="135"/>
      <c r="E5" s="135"/>
      <c r="F5" s="135"/>
      <c r="G5" s="135"/>
      <c r="H5" s="135"/>
      <c r="I5" s="135"/>
    </row>
    <row r="6" spans="1:14" ht="15" customHeight="1" x14ac:dyDescent="0.2">
      <c r="A6" s="198" t="s">
        <v>150</v>
      </c>
      <c r="B6" s="199"/>
      <c r="C6" s="200"/>
      <c r="D6" s="133">
        <f>Kasumiaruanne!B26</f>
        <v>0</v>
      </c>
      <c r="E6" s="133">
        <f>Kasumiaruanne!C26</f>
        <v>0</v>
      </c>
      <c r="F6" s="133">
        <f>Kasumiaruanne!D26</f>
        <v>0</v>
      </c>
      <c r="G6" s="133">
        <f>Kasumiaruanne!E26</f>
        <v>0</v>
      </c>
      <c r="H6" s="133">
        <f>Kasumiaruanne!F26</f>
        <v>0</v>
      </c>
      <c r="I6" s="133">
        <f>Kasumiaruanne!G26</f>
        <v>0</v>
      </c>
    </row>
    <row r="7" spans="1:14" ht="15" customHeight="1" x14ac:dyDescent="0.2">
      <c r="A7" s="198" t="s">
        <v>151</v>
      </c>
      <c r="B7" s="199"/>
      <c r="C7" s="200"/>
      <c r="D7" s="133">
        <f>Kasumiaruanne!B33</f>
        <v>0</v>
      </c>
      <c r="E7" s="133">
        <f>Kasumiaruanne!C33</f>
        <v>0</v>
      </c>
      <c r="F7" s="133">
        <f>Kasumiaruanne!D33</f>
        <v>0</v>
      </c>
      <c r="G7" s="133">
        <f>Kasumiaruanne!E33</f>
        <v>0</v>
      </c>
      <c r="H7" s="133">
        <f>Kasumiaruanne!F33</f>
        <v>0</v>
      </c>
      <c r="I7" s="133">
        <f>Kasumiaruanne!G33</f>
        <v>0</v>
      </c>
    </row>
    <row r="8" spans="1:14" ht="15" customHeight="1" x14ac:dyDescent="0.2">
      <c r="A8" s="198" t="s">
        <v>152</v>
      </c>
      <c r="B8" s="199"/>
      <c r="C8" s="200"/>
      <c r="D8" s="133">
        <f>Kasumiaruanne!B42</f>
        <v>0</v>
      </c>
      <c r="E8" s="136">
        <f>Kasumiaruanne!C42</f>
        <v>0</v>
      </c>
      <c r="F8" s="136">
        <f>Kasumiaruanne!D42</f>
        <v>0</v>
      </c>
      <c r="G8" s="136">
        <f>Kasumiaruanne!E42</f>
        <v>0</v>
      </c>
      <c r="H8" s="136">
        <f>Kasumiaruanne!F42</f>
        <v>0</v>
      </c>
      <c r="I8" s="136">
        <f>Kasumiaruanne!G42</f>
        <v>0</v>
      </c>
    </row>
    <row r="9" spans="1:14" ht="15" customHeight="1" x14ac:dyDescent="0.2">
      <c r="A9" s="198" t="s">
        <v>153</v>
      </c>
      <c r="B9" s="199"/>
      <c r="C9" s="200"/>
      <c r="D9" s="133">
        <f>Kasumiaruanne!B50</f>
        <v>0</v>
      </c>
      <c r="E9" s="133">
        <f>Kasumiaruanne!C50</f>
        <v>0</v>
      </c>
      <c r="F9" s="133">
        <f>Kasumiaruanne!D50</f>
        <v>0</v>
      </c>
      <c r="G9" s="133">
        <f>Kasumiaruanne!E50</f>
        <v>0</v>
      </c>
      <c r="H9" s="133">
        <f>Kasumiaruanne!F50</f>
        <v>0</v>
      </c>
      <c r="I9" s="133">
        <f>Kasumiaruanne!G50</f>
        <v>0</v>
      </c>
    </row>
    <row r="10" spans="1:14" ht="15" customHeight="1" x14ac:dyDescent="0.25">
      <c r="A10" s="135"/>
      <c r="B10" s="135"/>
      <c r="C10" s="135"/>
      <c r="D10" s="135"/>
      <c r="E10" s="135"/>
      <c r="F10" s="135"/>
      <c r="G10" s="135"/>
      <c r="H10" s="135"/>
      <c r="I10" s="135"/>
    </row>
    <row r="11" spans="1:14" ht="15" customHeight="1" x14ac:dyDescent="0.2">
      <c r="A11" s="198" t="s">
        <v>154</v>
      </c>
      <c r="B11" s="199"/>
      <c r="C11" s="200"/>
      <c r="D11" s="133">
        <f>Kasumiaruanne!B28</f>
        <v>0</v>
      </c>
      <c r="E11" s="133">
        <f>Kasumiaruanne!C28</f>
        <v>0</v>
      </c>
      <c r="F11" s="133">
        <f>Kasumiaruanne!D28</f>
        <v>0</v>
      </c>
      <c r="G11" s="133">
        <f>Kasumiaruanne!E28</f>
        <v>0</v>
      </c>
      <c r="H11" s="133">
        <f>Kasumiaruanne!F28</f>
        <v>0</v>
      </c>
      <c r="I11" s="133">
        <f>Kasumiaruanne!G28</f>
        <v>0</v>
      </c>
    </row>
    <row r="12" spans="1:14" ht="15" customHeight="1" x14ac:dyDescent="0.2">
      <c r="A12" s="198" t="s">
        <v>155</v>
      </c>
      <c r="B12" s="199"/>
      <c r="C12" s="200"/>
      <c r="D12" s="133">
        <f>Kasumiaruanne!B53</f>
        <v>0</v>
      </c>
      <c r="E12" s="133">
        <f>Kasumiaruanne!C53</f>
        <v>0</v>
      </c>
      <c r="F12" s="133">
        <f>Kasumiaruanne!D53</f>
        <v>0</v>
      </c>
      <c r="G12" s="133">
        <f>Kasumiaruanne!E53</f>
        <v>0</v>
      </c>
      <c r="H12" s="133">
        <f>Kasumiaruanne!F53</f>
        <v>0</v>
      </c>
      <c r="I12" s="133">
        <f>Kasumiaruanne!G53</f>
        <v>0</v>
      </c>
    </row>
    <row r="13" spans="1:14" ht="15" customHeight="1" x14ac:dyDescent="0.2">
      <c r="A13" s="198" t="s">
        <v>156</v>
      </c>
      <c r="B13" s="199"/>
      <c r="C13" s="200"/>
      <c r="D13" s="133" t="e">
        <f>Kasumiaruanne!B29/D12</f>
        <v>#DIV/0!</v>
      </c>
      <c r="E13" s="133" t="e">
        <f>Kasumiaruanne!C29/E12</f>
        <v>#DIV/0!</v>
      </c>
      <c r="F13" s="133" t="e">
        <f>Kasumiaruanne!D29/F12</f>
        <v>#DIV/0!</v>
      </c>
      <c r="G13" s="133" t="e">
        <f>Kasumiaruanne!E29/G12</f>
        <v>#DIV/0!</v>
      </c>
      <c r="H13" s="133" t="e">
        <f>Kasumiaruanne!F29/H12</f>
        <v>#DIV/0!</v>
      </c>
      <c r="I13" s="133" t="e">
        <f>Kasumiaruanne!G29/I12</f>
        <v>#DIV/0!</v>
      </c>
    </row>
    <row r="14" spans="1:14" ht="15" customHeight="1" x14ac:dyDescent="0.2">
      <c r="A14" s="198" t="s">
        <v>157</v>
      </c>
      <c r="B14" s="199"/>
      <c r="C14" s="200"/>
      <c r="D14" s="133" t="e">
        <f>Kasumiaruanne!B29/'Majandusnäitajate koondtabel'!D12/12</f>
        <v>#DIV/0!</v>
      </c>
      <c r="E14" s="133" t="e">
        <f>Kasumiaruanne!C29/'Majandusnäitajate koondtabel'!E12/12</f>
        <v>#DIV/0!</v>
      </c>
      <c r="F14" s="133" t="e">
        <f>Kasumiaruanne!D29/'Majandusnäitajate koondtabel'!F12/12</f>
        <v>#DIV/0!</v>
      </c>
      <c r="G14" s="133" t="e">
        <f>Kasumiaruanne!E29/'Majandusnäitajate koondtabel'!G12/12</f>
        <v>#DIV/0!</v>
      </c>
      <c r="H14" s="133" t="e">
        <f>Kasumiaruanne!F29/'Majandusnäitajate koondtabel'!H12/12</f>
        <v>#DIV/0!</v>
      </c>
      <c r="I14" s="133" t="e">
        <f>Kasumiaruanne!G29/'Majandusnäitajate koondtabel'!I12/12</f>
        <v>#DIV/0!</v>
      </c>
    </row>
    <row r="15" spans="1:14" ht="15" customHeight="1" x14ac:dyDescent="0.25">
      <c r="A15" s="135"/>
      <c r="B15" s="135"/>
      <c r="C15" s="135"/>
      <c r="D15" s="135"/>
      <c r="E15" s="135"/>
      <c r="F15" s="135"/>
      <c r="G15" s="135"/>
      <c r="H15" s="135"/>
      <c r="I15" s="135"/>
    </row>
    <row r="16" spans="1:14" ht="15" hidden="1" customHeight="1" x14ac:dyDescent="0.2">
      <c r="A16" s="198" t="s">
        <v>158</v>
      </c>
      <c r="B16" s="199"/>
      <c r="C16" s="200"/>
      <c r="D16" s="133" t="e">
        <f t="shared" ref="D16:I16" si="1">(D11+D7+D8)/D12</f>
        <v>#DIV/0!</v>
      </c>
      <c r="E16" s="133" t="e">
        <f t="shared" si="1"/>
        <v>#DIV/0!</v>
      </c>
      <c r="F16" s="133" t="e">
        <f t="shared" si="1"/>
        <v>#DIV/0!</v>
      </c>
      <c r="G16" s="133" t="e">
        <f t="shared" si="1"/>
        <v>#DIV/0!</v>
      </c>
      <c r="H16" s="133" t="e">
        <f t="shared" si="1"/>
        <v>#DIV/0!</v>
      </c>
      <c r="I16" s="133" t="e">
        <f t="shared" si="1"/>
        <v>#DIV/0!</v>
      </c>
    </row>
    <row r="17" spans="1:13" ht="15" hidden="1" customHeight="1" x14ac:dyDescent="0.2">
      <c r="A17" s="198" t="s">
        <v>159</v>
      </c>
      <c r="B17" s="199"/>
      <c r="C17" s="200"/>
      <c r="D17" s="134" t="e">
        <f>(D16-#REF!)/#REF!</f>
        <v>#DIV/0!</v>
      </c>
      <c r="E17" s="134" t="e">
        <f t="shared" ref="E17:I17" si="2">(E16-D16)/D16</f>
        <v>#DIV/0!</v>
      </c>
      <c r="F17" s="134" t="e">
        <f t="shared" si="2"/>
        <v>#DIV/0!</v>
      </c>
      <c r="G17" s="134" t="e">
        <f t="shared" si="2"/>
        <v>#DIV/0!</v>
      </c>
      <c r="H17" s="134" t="e">
        <f t="shared" si="2"/>
        <v>#DIV/0!</v>
      </c>
      <c r="I17" s="134" t="e">
        <f t="shared" si="2"/>
        <v>#DIV/0!</v>
      </c>
    </row>
    <row r="18" spans="1:13" ht="15" hidden="1" customHeight="1" x14ac:dyDescent="0.2">
      <c r="A18" s="137"/>
      <c r="B18" s="137"/>
      <c r="C18" s="137"/>
      <c r="D18" s="138"/>
      <c r="E18" s="138"/>
      <c r="F18" s="138"/>
      <c r="G18" s="138"/>
      <c r="H18" s="138"/>
      <c r="I18" s="138"/>
    </row>
    <row r="19" spans="1:13" ht="15" customHeight="1" x14ac:dyDescent="0.25">
      <c r="A19" s="198" t="s">
        <v>160</v>
      </c>
      <c r="B19" s="199"/>
      <c r="C19" s="200"/>
      <c r="D19" s="133">
        <f>Bilanss!B39</f>
        <v>0</v>
      </c>
      <c r="E19" s="135"/>
      <c r="F19" s="135"/>
      <c r="G19" s="135"/>
      <c r="H19" s="135"/>
      <c r="I19" s="135"/>
    </row>
    <row r="20" spans="1:13" ht="15" customHeight="1" x14ac:dyDescent="0.2">
      <c r="A20" s="137"/>
      <c r="B20" s="137"/>
      <c r="C20" s="137"/>
      <c r="D20" s="138"/>
      <c r="E20" s="138"/>
      <c r="F20" s="138"/>
      <c r="G20" s="138"/>
      <c r="H20" s="138"/>
      <c r="I20" s="138"/>
    </row>
    <row r="21" spans="1:13" ht="30" x14ac:dyDescent="0.2">
      <c r="A21" s="139" t="s">
        <v>161</v>
      </c>
      <c r="B21" s="140" t="s">
        <v>162</v>
      </c>
      <c r="C21" s="140" t="s">
        <v>163</v>
      </c>
      <c r="D21" s="141" t="s">
        <v>164</v>
      </c>
      <c r="E21" s="141" t="s">
        <v>165</v>
      </c>
      <c r="F21" s="141" t="s">
        <v>166</v>
      </c>
      <c r="G21" s="141" t="s">
        <v>167</v>
      </c>
      <c r="H21" s="141" t="s">
        <v>168</v>
      </c>
      <c r="I21" s="141" t="s">
        <v>169</v>
      </c>
    </row>
    <row r="22" spans="1:13" ht="15" customHeight="1" x14ac:dyDescent="0.2">
      <c r="A22" s="142" t="s">
        <v>170</v>
      </c>
      <c r="B22" s="143" t="s">
        <v>171</v>
      </c>
      <c r="C22" s="144" t="s">
        <v>172</v>
      </c>
      <c r="D22" s="145" t="e">
        <f>Kasumiaruanne!B50/Kasumiaruanne!B4</f>
        <v>#DIV/0!</v>
      </c>
      <c r="E22" s="145" t="e">
        <f>Kasumiaruanne!C50/Kasumiaruanne!C4</f>
        <v>#DIV/0!</v>
      </c>
      <c r="F22" s="145" t="e">
        <f>Kasumiaruanne!D50/Kasumiaruanne!D4</f>
        <v>#DIV/0!</v>
      </c>
      <c r="G22" s="145" t="e">
        <f>Kasumiaruanne!E50/Kasumiaruanne!E4</f>
        <v>#DIV/0!</v>
      </c>
      <c r="H22" s="145" t="e">
        <f>Kasumiaruanne!F50/Kasumiaruanne!F4</f>
        <v>#DIV/0!</v>
      </c>
      <c r="I22" s="145" t="e">
        <f>Kasumiaruanne!G50/Kasumiaruanne!G4</f>
        <v>#DIV/0!</v>
      </c>
    </row>
    <row r="23" spans="1:13" ht="15" customHeight="1" x14ac:dyDescent="0.25">
      <c r="A23" s="139" t="s">
        <v>173</v>
      </c>
      <c r="B23" s="143" t="s">
        <v>174</v>
      </c>
      <c r="C23" s="144" t="s">
        <v>175</v>
      </c>
      <c r="D23" s="146" t="e">
        <f>Bilanss!B21/Bilanss!B45</f>
        <v>#DIV/0!</v>
      </c>
      <c r="E23" s="147"/>
      <c r="F23" s="148"/>
      <c r="G23" s="148"/>
      <c r="H23" s="148"/>
      <c r="I23" s="149"/>
    </row>
    <row r="24" spans="1:13" ht="15" customHeight="1" x14ac:dyDescent="0.25">
      <c r="A24" s="139" t="s">
        <v>176</v>
      </c>
      <c r="B24" s="143" t="s">
        <v>177</v>
      </c>
      <c r="C24" s="144" t="s">
        <v>178</v>
      </c>
      <c r="D24" s="146" t="e">
        <f>Bilanss!B52/Bilanss!B39</f>
        <v>#DIV/0!</v>
      </c>
      <c r="E24" s="150"/>
      <c r="F24" s="151"/>
      <c r="G24" s="151"/>
      <c r="H24" s="151"/>
      <c r="I24" s="152"/>
    </row>
    <row r="25" spans="1:13" ht="15" customHeight="1" x14ac:dyDescent="0.25">
      <c r="A25" s="139" t="s">
        <v>179</v>
      </c>
      <c r="B25" s="143" t="s">
        <v>180</v>
      </c>
      <c r="C25" s="144" t="s">
        <v>181</v>
      </c>
      <c r="D25" s="146" t="e">
        <f>Bilanss!B6/Bilanss!B45</f>
        <v>#DIV/0!</v>
      </c>
      <c r="E25" s="150"/>
      <c r="F25" s="151"/>
      <c r="G25" s="151"/>
      <c r="H25" s="151"/>
      <c r="I25" s="152"/>
    </row>
    <row r="26" spans="1:13" ht="15" customHeight="1" x14ac:dyDescent="0.25">
      <c r="A26" s="139" t="s">
        <v>182</v>
      </c>
      <c r="B26" s="153" t="s">
        <v>183</v>
      </c>
      <c r="C26" s="144" t="s">
        <v>184</v>
      </c>
      <c r="D26" s="146" t="e">
        <f>(Algandmed!$E28-Algandmed!$F28)/(D8+Kasumiaruanne!B33)</f>
        <v>#DIV/0!</v>
      </c>
      <c r="E26" s="154"/>
      <c r="F26" s="155"/>
      <c r="G26" s="155"/>
      <c r="H26" s="155"/>
      <c r="I26" s="156"/>
    </row>
    <row r="27" spans="1:13" ht="15" customHeight="1" x14ac:dyDescent="0.25">
      <c r="A27" s="135"/>
      <c r="B27" s="135"/>
      <c r="C27" s="135"/>
      <c r="D27" s="135"/>
      <c r="E27" s="135"/>
      <c r="F27" s="135"/>
      <c r="G27" s="135"/>
      <c r="H27" s="135"/>
      <c r="I27" s="135"/>
    </row>
    <row r="28" spans="1:13" ht="45.6" customHeight="1" x14ac:dyDescent="0.2"/>
    <row r="29" spans="1:13" ht="15" customHeight="1" x14ac:dyDescent="0.2"/>
    <row r="30" spans="1:13" ht="15" customHeight="1" x14ac:dyDescent="0.2"/>
    <row r="31" spans="1:13" ht="15" customHeight="1" x14ac:dyDescent="0.2">
      <c r="M31" t="s">
        <v>16</v>
      </c>
    </row>
    <row r="33" spans="6:13" x14ac:dyDescent="0.2">
      <c r="M33" t="s">
        <v>16</v>
      </c>
    </row>
    <row r="35" spans="6:13" x14ac:dyDescent="0.2">
      <c r="M35" t="s">
        <v>16</v>
      </c>
    </row>
    <row r="40" spans="6:13" x14ac:dyDescent="0.2">
      <c r="F40" t="s">
        <v>16</v>
      </c>
    </row>
  </sheetData>
  <sheetProtection algorithmName="SHA-512" hashValue="Bqv4H3iuVuzClNA+SIPF6FzNO2pf/4Pv4dZw8/OvaVBOcC+y7Juv2yS8mllyOHEMJB9itP6akxZe1nqo2fbD2w==" saltValue="Xogvy9apS7GieuGLvz1e+w==" spinCount="100000" sheet="1" insertColumns="0" insertRows="0"/>
  <mergeCells count="16">
    <mergeCell ref="L1:N2"/>
    <mergeCell ref="A1:H1"/>
    <mergeCell ref="A2:C2"/>
    <mergeCell ref="A3:C3"/>
    <mergeCell ref="A4:C4"/>
    <mergeCell ref="A6:C6"/>
    <mergeCell ref="A7:C7"/>
    <mergeCell ref="A8:C8"/>
    <mergeCell ref="A9:C9"/>
    <mergeCell ref="A11:C11"/>
    <mergeCell ref="A19:C19"/>
    <mergeCell ref="A12:C12"/>
    <mergeCell ref="A13:C13"/>
    <mergeCell ref="A14:C14"/>
    <mergeCell ref="A16:C16"/>
    <mergeCell ref="A17:C17"/>
  </mergeCells>
  <conditionalFormatting sqref="D23">
    <cfRule type="expression" dxfId="5" priority="5">
      <formula>D23&lt;1.2</formula>
    </cfRule>
  </conditionalFormatting>
  <conditionalFormatting sqref="D24">
    <cfRule type="expression" dxfId="4" priority="3">
      <formula>D24&gt;0.7</formula>
    </cfRule>
  </conditionalFormatting>
  <conditionalFormatting sqref="D25">
    <cfRule type="expression" dxfId="3" priority="4">
      <formula>D25&lt;0.2</formula>
    </cfRule>
  </conditionalFormatting>
  <conditionalFormatting sqref="D26">
    <cfRule type="expression" dxfId="2" priority="2">
      <formula>D26&lt;0</formula>
    </cfRule>
    <cfRule type="expression" dxfId="1" priority="14">
      <formula>D26&gt;7</formula>
    </cfRule>
  </conditionalFormatting>
  <conditionalFormatting sqref="D22:I22">
    <cfRule type="expression" dxfId="0" priority="18">
      <formula>D22&lt;5%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0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Algandmed</vt:lpstr>
      <vt:lpstr>Teenused</vt:lpstr>
      <vt:lpstr>Kasumiaruanne</vt:lpstr>
      <vt:lpstr>Bilanss</vt:lpstr>
      <vt:lpstr>Töötajad</vt:lpstr>
      <vt:lpstr>Majandusnäitajate koondtabel</vt:lpstr>
      <vt:lpstr>kohu1</vt:lpstr>
      <vt:lpstr>Algandmed!Print_Area</vt:lpstr>
      <vt:lpstr>Bilanss!Print_Area</vt:lpstr>
      <vt:lpstr>Kasumiaruanne!Print_Area</vt:lpstr>
      <vt:lpstr>'Majandusnäitajate koondtabel'!Print_Area</vt:lpstr>
      <vt:lpstr>Teenused!Print_Area</vt:lpstr>
      <vt:lpstr>raha1</vt:lpstr>
      <vt:lpstr>raha2</vt:lpstr>
    </vt:vector>
  </TitlesOfParts>
  <Company>Ettevõtluse Arenduse Sihtasutus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Margit Karu</dc:creator>
  <cp:lastModifiedBy>Hanna-Liina Nöör</cp:lastModifiedBy>
  <cp:revision>2</cp:revision>
  <dcterms:created xsi:type="dcterms:W3CDTF">2004-12-15T09:01:57Z</dcterms:created>
  <dcterms:modified xsi:type="dcterms:W3CDTF">2026-02-11T14:49:23Z</dcterms:modified>
</cp:coreProperties>
</file>