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2" i="1" l="1"/>
  <c r="B68" i="1" l="1"/>
  <c r="B62" i="1"/>
  <c r="B117" i="1" l="1"/>
  <c r="B153" i="1" l="1"/>
  <c r="B127" i="1" l="1"/>
  <c r="B179" i="1" l="1"/>
  <c r="B133" i="1" l="1"/>
  <c r="B167" i="1" l="1"/>
  <c r="B162" i="1" s="1"/>
  <c r="B94" i="1" l="1"/>
  <c r="B90" i="1"/>
  <c r="B87" i="1"/>
  <c r="B82" i="1"/>
  <c r="B75" i="1"/>
  <c r="B65" i="1"/>
  <c r="B59" i="1"/>
  <c r="B54" i="1"/>
  <c r="B50" i="1"/>
  <c r="B45" i="1"/>
  <c r="B40" i="1"/>
  <c r="B36" i="1"/>
  <c r="B18" i="1"/>
  <c r="B12" i="1"/>
  <c r="B10" i="1"/>
  <c r="B39" i="1" l="1"/>
</calcChain>
</file>

<file path=xl/sharedStrings.xml><?xml version="1.0" encoding="utf-8"?>
<sst xmlns="http://schemas.openxmlformats.org/spreadsheetml/2006/main" count="190" uniqueCount="180">
  <si>
    <t>2017.aastal avanevate toetusmeetmete määramiste eelarved</t>
  </si>
  <si>
    <t>Maaelu ja põllumajanduse ning kalanduse arendamise siseriiklikud toetused</t>
  </si>
  <si>
    <t>Erakorralised põllumajandustoetused</t>
  </si>
  <si>
    <t>Turukorraldustoetused</t>
  </si>
  <si>
    <t>MAK 2014-2020 meetmed</t>
  </si>
  <si>
    <t>Määramiste eelarve 2017
 (eur)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</si>
  <si>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</si>
  <si>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</si>
  <si>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</si>
  <si>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</si>
  <si>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</si>
  <si>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</si>
  <si>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</si>
  <si>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</si>
  <si>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</si>
  <si>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</si>
  <si>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</si>
  <si>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</si>
  <si>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</si>
  <si>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</si>
  <si>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</si>
  <si>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</si>
  <si>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</si>
  <si>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</si>
  <si>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</si>
  <si>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</si>
  <si>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</si>
  <si>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</si>
  <si>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</si>
  <si>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</si>
  <si>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</si>
  <si>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</si>
  <si>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</si>
  <si>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</si>
  <si>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- Liidu ning siseriiklkult tunnustatud kvaliteedikavade raames toodetud toodete teavitamis- ja müügiedendustegevused</t>
  </si>
  <si>
    <t>4. Investeeringud materiaalsesse varasse</t>
  </si>
  <si>
    <t>4.1 Investeeringud põllumajandusettevõttetulemuslikkuse parandamiseks (I voor)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</si>
  <si>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</si>
  <si>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</si>
  <si>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</si>
  <si>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</si>
  <si>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4.1 Investeeringud põllumajandusettevõttetulemuslikkuse parandamiseks (II voor)</t>
  </si>
  <si>
    <t>4.2 Investeeringud põllumajandustoodete töötlemiseks ja turustamiseks</t>
  </si>
  <si>
    <t>- mikro- ja väikeettevõtjad</t>
  </si>
  <si>
    <t>- keskmised ja suurettevõtjad</t>
  </si>
  <si>
    <t>- suurprojekt</t>
  </si>
  <si>
    <t>4.3 Põllu- ja metsamajanduse taristu arendamise ja hoid</t>
  </si>
  <si>
    <t>- ettevõtjad</t>
  </si>
  <si>
    <t>- mittetulundusühingud</t>
  </si>
  <si>
    <t>- Põllumajandusamet</t>
  </si>
  <si>
    <t>6. Põllumajandusettevõtete ja ettevõtluse areng</t>
  </si>
  <si>
    <t>6.1 Noorte põllumajandustootjate tegevuse alustamine</t>
  </si>
  <si>
    <t>6.3 Väikeste põllumajandusettevõtete arendamine</t>
  </si>
  <si>
    <t>6.4 Investeeringud majandustegevuse mitmekesistamiseks maapiirkonnas mittepõllumajandusliku tegevuse suunas</t>
  </si>
  <si>
    <t>- põllumajandusettevõtjad</t>
  </si>
  <si>
    <t>- mittepõllumajanduslikud ettevõtjad</t>
  </si>
  <si>
    <t>8. Investeeringud metsaala arengusse ja metsade elujõulisuse parandamisse</t>
  </si>
  <si>
    <t>- metsakahjustuste ennetamine, kõrvaldamine ja kahjustatud metsa taastamine</t>
  </si>
  <si>
    <t>- metsa elujõulisuse ja majandusliku väärtuse parandamine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</si>
  <si>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</si>
  <si>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</si>
  <si>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</si>
  <si>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</si>
  <si>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muude põllumajandustoodete turustamine</t>
  </si>
  <si>
    <t>- metsandus</t>
  </si>
  <si>
    <t>1.9 Tootjarühmade loomise ja arendamise toetus (MAK 2007-2013)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</si>
  <si>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</si>
  <si>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</si>
  <si>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</si>
  <si>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</si>
  <si>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</si>
  <si>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</si>
  <si>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</si>
  <si>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2.3 Põllumajanduslik keskkonnatoetus (MAK 2007-2013)</t>
  </si>
  <si>
    <t>2.3.2 Mahepõllumajanduslik tootmine (MAK 2007-2013)</t>
  </si>
  <si>
    <t>2.3.3 Ohustatud tõugu loom (MAK 2007-2013)</t>
  </si>
  <si>
    <t>2.3.4 Kohalikku sorti taimede kasvatamine (MAK 2007-2013)</t>
  </si>
  <si>
    <t>2.3.5 Poolloodusliku koosluse hooldamine (MAK 2007-2013)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</si>
  <si>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</si>
  <si>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</si>
  <si>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</si>
  <si>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</si>
  <si>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</si>
  <si>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</si>
  <si>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</si>
  <si>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</si>
  <si>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 2 Uute toodete, tavade, protsesside ja tehnoloogiate arendamine</t>
  </si>
  <si>
    <t>16.4 Lühikesed tarneahelad ja kohalike turgude arendamine</t>
  </si>
  <si>
    <t>20. Tehniline abi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</si>
  <si>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</si>
  <si>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>Tootmis-ja turustamiskavad</t>
  </si>
  <si>
    <t>Rannapüügilaeva energiatõhususe parendamise  toetus</t>
  </si>
  <si>
    <t>Kalapüügitoodete ladustamisabi</t>
  </si>
  <si>
    <t>Kalapüügi- ja vesiviljelustoodetele uute turgude leidmise ning kalapüügi- ja vesiviljelustoodete teavitus- ja tutvustuskampaaniate toetus</t>
  </si>
  <si>
    <t>Kalanduse kontrolli ja järelevalve toetus</t>
  </si>
  <si>
    <t>Tehnilise abi toetus</t>
  </si>
  <si>
    <t>Kala töötlemisega alustavate või tegelevate ettevõtete pikakaajaline investeerimislaen</t>
  </si>
  <si>
    <t>Kala töötlemisega alustavate või tegelevate mikro- ja väikeettevõtete kasvulaen</t>
  </si>
  <si>
    <t>Kala töötlemisega alustavate või tegelevate mikro- ja väikeettevõtete kasvulaenu valitsemistasu</t>
  </si>
  <si>
    <t>Kala töötlemisega alustavate või tegelevate ettevõtete pikaajaline investeerimislaen</t>
  </si>
  <si>
    <t>Kala töötlemisega alustavate või tegelevate ettevõtete pikaajaline investeerimislaenu valitsemistasu</t>
  </si>
  <si>
    <t>Otsetoetused ja üleminekutoetused kokku</t>
  </si>
  <si>
    <t xml:space="preserve"> </t>
  </si>
  <si>
    <t>Maaelu ja põllumajandusturu korraldamise toetused</t>
  </si>
  <si>
    <t>Põllumajandusloomade aretustoetus</t>
  </si>
  <si>
    <t>Põllumajandustootja asendamise toetus</t>
  </si>
  <si>
    <t>Põllumajanduskindlustustoetus</t>
  </si>
  <si>
    <t>Praktikatoetus</t>
  </si>
  <si>
    <t>Turuarendustoetus</t>
  </si>
  <si>
    <t>Loomakasvatussektori põllumajandustootja erakorraline kohandamistoetus</t>
  </si>
  <si>
    <t>Piimatootmise vähendamise teotus</t>
  </si>
  <si>
    <t>Koolipiimatoetus</t>
  </si>
  <si>
    <t>Koolipuuvilja- ja köögivilja toetus</t>
  </si>
  <si>
    <t>Teavitamis- ja müügiedenduetoetus</t>
  </si>
  <si>
    <t>Mesindusprogramm 2017-2019</t>
  </si>
  <si>
    <t>Eraladustamine</t>
  </si>
  <si>
    <t>Üleminekutoetused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</si>
  <si>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</si>
  <si>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</si>
  <si>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</si>
  <si>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</si>
  <si>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</si>
  <si>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</si>
  <si>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</si>
  <si>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Otsetoetused</t>
  </si>
  <si>
    <t>Merekeskkonna bioloogilise mitmekesisuse ja ökosüsteemide kaitse ja taastamise toetus</t>
  </si>
  <si>
    <t>Kalapüügi- ja vesiviljelustoodete töötlemisettevõtete energia- ja ressursiauditi tulemuste elluviimise toetus</t>
  </si>
  <si>
    <t xml:space="preserve">Reserv </t>
  </si>
  <si>
    <t>- sigade jõudluskontrolli läbiviimiseks või geneetilise väärtuse hindamiseks</t>
  </si>
  <si>
    <t>1.Kalade karantiinihoone RMK Põlula Kalakasvatuskeskuse kinnistule</t>
  </si>
  <si>
    <t>2. Sauemere ja Teorehe järve veetaseme hoidmis ja noorkalade merre laskumise võimaldamise eeluuring</t>
  </si>
  <si>
    <t xml:space="preserve">3. Matsalu lahe, Kasari jõe lehtersuudmeala kalade kude- ja turgutusala seisundi parendamiseks vaba veepiiri, roostiku mosaiikluse ning vooluveekogude looduslikuma veereziimi taastamise ja säilitamuise eeluuring </t>
  </si>
  <si>
    <t>4. Kalade kudetingimuste parandamine Nõva jõel</t>
  </si>
  <si>
    <t>5. Forelli koelmuala kvaliteedi parandamine ja koelmuala laiendamine Munalaskmise oja sobivatel lõikudel (eeluuring)</t>
  </si>
  <si>
    <t>6. Kloostri jõe lehtersuudme elupaigatüübi (EL LD tüüp 1130) inventeerimine</t>
  </si>
  <si>
    <t>7. Jaama jõe suudme ja Jaama kanali puhastamine setetest kalade rände võimaldamiseks madalveeperioodil (eeluuring)</t>
  </si>
  <si>
    <t xml:space="preserve">8. Keeri järve väljavoolu puastamine kalade rände hõlbustamiseks </t>
  </si>
  <si>
    <t>9. Lõheliste koelmualade ja elupaikade parandamine Pirita jõe alamjooksul (eeluuring)</t>
  </si>
  <si>
    <t xml:space="preserve">10. Koha kunstkolemute paigutamine Pärnu lahte, kunstkoelmute kontroll ja kolemute hooldamine </t>
  </si>
  <si>
    <t>11. Lõheliste varjevõimaluste lisamine Timmkanali sobivatel lõikudel (eeluuring)</t>
  </si>
  <si>
    <t xml:space="preserve">12. Lõheliste koelmualade ja elupaikde parandamine Vääna jõe alam- ja keskjooksul </t>
  </si>
  <si>
    <t>13. Saunja lahe ja Riimimere, Saaremõisa lahe ning Salajõe-Kärbla peakraavi süsteemi vahelise osaliselt kinni kasvanud kalade rädetee taastamise eeluuring</t>
  </si>
  <si>
    <t>14. Kalade kudetingimuste parandamine Riguldi jõel ja Leidissoo peakraavil</t>
  </si>
  <si>
    <t>15. Kalade kudetingimuste parandmine Veskijõel</t>
  </si>
  <si>
    <t>Merekeskkonna bioloogilise mitmekesisuse ja ökosüsteemide kaitse ja taastamise toetuse kinnitatud kava:</t>
  </si>
  <si>
    <t>Koolitustoetus</t>
  </si>
  <si>
    <t xml:space="preserve">Kalanduse arengutoetused </t>
  </si>
  <si>
    <t>Püügivahendi parendamise toetus</t>
  </si>
  <si>
    <t xml:space="preserve">Väheväärtusliku peenkala väärindamine </t>
  </si>
  <si>
    <t xml:space="preserve">Mõrrapüügi selekiivsuse ja kulutõhususe tõstmine </t>
  </si>
  <si>
    <t>Peipsi järve töönduspüügil esinev tagasiheide ja selle ellujäämus: erinevate püügimeetodite mõjuhinnang</t>
  </si>
  <si>
    <t xml:space="preserve">Erineva suurusega traallaevade mõju Liivi lahe ökosüsteemile ja kalavarule </t>
  </si>
  <si>
    <t>Erinevate tehnoloogiate katsetamine väljapüütud kala elusana hoidmiseks</t>
  </si>
  <si>
    <t>Nootade kasutamise võimalused kevadisel särjepüügil Peipsi ja Lämmijärve kaldavööndis</t>
  </si>
  <si>
    <t>Intensiivse kultiveerimistoetuse väljatöötamine, katsetamine ja evalveerimine agariku kinnitamata vormi kasvatamiseks</t>
  </si>
  <si>
    <t>Ressursi- ja keskkonnasäästlike lahenduste väljatöötamine jõevähkide söötmisel, tagamaks vähikasvatuse efektiivsuse ja toodangu suurendamist Eestis</t>
  </si>
  <si>
    <t xml:space="preserve">Mereveel põhineva kalakasvatuse heitvee puhastamine suurvetikate kultiveerimise kaudu. </t>
  </si>
  <si>
    <t>Vesiviljeluse innovatsioonitoetus (kinnitatud kava)</t>
  </si>
  <si>
    <t>Kalapüügi innovatsioonitoetus (kinnitatud kava)</t>
  </si>
  <si>
    <t xml:space="preserve">Säga kui perspektiivse uue vesiviljelusliigi kunstliku paljundamise ja kasvatamise tehnoloogiate väljaarendamine ning parimate omadustega liinide väljaselgitamine </t>
  </si>
  <si>
    <t>Vesiviljelustoodete tootmisega alustavate või tegelevate ettevõtete investeerimislaen</t>
  </si>
  <si>
    <t>Vesiviljelustoodete tootmisega alustavate või tegelevate ettevõtete investeerimislaenu valitsemistasu (baasosa ja tulemuspõhine tasu)</t>
  </si>
  <si>
    <t>Tootlikud investeeringud vesiviljelusse</t>
  </si>
  <si>
    <t>Kalapüügi- ja vesiviljelustoodete töötlemise energia- ja ressurssisäästlikumaks muutmine</t>
  </si>
  <si>
    <t>Kalandusandmete kogumise toetus</t>
  </si>
  <si>
    <t>Harju kalanduspiirkonna arengustrateegia 2015-2020</t>
  </si>
  <si>
    <t>1. kohaliku arengu strateegia rakendamiseks</t>
  </si>
  <si>
    <t>2. algatusrühma koostöötegevusteks</t>
  </si>
  <si>
    <t>Kalapüügi innovatsioonitoetus</t>
  </si>
  <si>
    <t>Vesiviljeluse innovatsioonitoetus</t>
  </si>
  <si>
    <t>Tootmiskohustusega seotud otsetoetused</t>
  </si>
  <si>
    <t>Piimalehma kasvatamise otsetoetus</t>
  </si>
  <si>
    <t>Puu-ja köögivilja kasvatamise otsetoetus</t>
  </si>
  <si>
    <t>EMKF 8.1 Integreeritud mereseire arendamine</t>
  </si>
  <si>
    <t>EMKF 8.3 Merekeskkonna alaste teadmiste parendamine</t>
  </si>
  <si>
    <t>Põllumajandus-, maamajandus- ja veterinaarvaldkonna praktikatoetus</t>
  </si>
  <si>
    <t xml:space="preserve">5. Loodusõnnestustes ja katastroofides kahjustunud põllumajandusliku potentsiaali taastamine ning asjakohaste ennetusmeetmete kasutuselevõtmine </t>
  </si>
  <si>
    <t xml:space="preserve">sealhulgas patrull-laevade, lennukite ja helikopterite moderniseerimine ja ostmine </t>
  </si>
  <si>
    <t xml:space="preserve">muud tegevused </t>
  </si>
  <si>
    <t>Koostas: PRIA eelarve-ja analüüsiosakond,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</si>
</sst>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u/>
      <sz val="11"/>
      <color theme="1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4" fillId="0" borderId="0" xfId="1"/>
    <xf numFmtId="3" fontId="7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/>
    <xf numFmtId="3" fontId="7" fillId="0" borderId="1" xfId="0" applyNumberFormat="1" applyFont="1" applyFill="1" applyBorder="1"/>
    <xf numFmtId="0" fontId="12" fillId="0" borderId="0" xfId="0" applyFont="1"/>
    <xf numFmtId="3" fontId="0" fillId="0" borderId="0" xfId="0" applyNumberFormat="1" applyFont="1"/>
    <xf numFmtId="0" fontId="0" fillId="0" borderId="1" xfId="0" applyBorder="1"/>
    <xf numFmtId="3" fontId="14" fillId="0" borderId="1" xfId="0" applyNumberFormat="1" applyFont="1" applyFill="1" applyBorder="1"/>
    <xf numFmtId="0" fontId="15" fillId="0" borderId="0" xfId="0" applyFont="1" applyFill="1" applyBorder="1" applyAlignment="1">
      <alignment horizontal="right" wrapText="1"/>
    </xf>
    <xf numFmtId="0" fontId="0" fillId="0" borderId="0" xfId="0" applyFill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3" fontId="2" fillId="0" borderId="1" xfId="0" applyNumberFormat="1" applyFont="1" applyFill="1" applyBorder="1"/>
    <xf numFmtId="0" fontId="16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Border="1"/>
    <xf numFmtId="0" fontId="16" fillId="0" borderId="1" xfId="0" applyFont="1" applyFill="1" applyBorder="1" applyAlignment="1">
      <alignment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3" fontId="6" fillId="3" borderId="1" xfId="0" applyNumberFormat="1" applyFont="1" applyFill="1" applyBorder="1"/>
    <xf numFmtId="3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14" fillId="0" borderId="1" xfId="0" applyFont="1" applyBorder="1"/>
    <xf numFmtId="3" fontId="0" fillId="0" borderId="0" xfId="0" applyNumberFormat="1" applyBorder="1"/>
    <xf numFmtId="3" fontId="0" fillId="0" borderId="0" xfId="0" applyNumberFormat="1" applyFont="1" applyFill="1" applyBorder="1"/>
    <xf numFmtId="3" fontId="17" fillId="0" borderId="1" xfId="0" applyNumberFormat="1" applyFont="1" applyFill="1" applyBorder="1"/>
    <xf numFmtId="3" fontId="19" fillId="0" borderId="1" xfId="0" applyNumberFormat="1" applyFont="1" applyFill="1" applyBorder="1"/>
    <xf numFmtId="3" fontId="22" fillId="0" borderId="1" xfId="0" applyNumberFormat="1" applyFont="1" applyFill="1" applyBorder="1" applyAlignment="1">
      <alignment horizontal="right" wrapText="1"/>
    </xf>
    <xf numFmtId="3" fontId="24" fillId="0" borderId="1" xfId="0" applyNumberFormat="1" applyFont="1" applyFill="1" applyBorder="1"/>
    <xf numFmtId="0" fontId="14" fillId="0" borderId="1" xfId="0" applyFont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3" fontId="0" fillId="0" borderId="0" xfId="0" applyNumberFormat="1"/>
    <xf numFmtId="0" fontId="27" fillId="0" borderId="1" xfId="0" applyFont="1" applyFill="1" applyBorder="1" applyAlignment="1">
      <alignment horizontal="left"/>
    </xf>
    <xf numFmtId="3" fontId="14" fillId="0" borderId="0" xfId="0" applyNumberFormat="1" applyFont="1"/>
    <xf numFmtId="3" fontId="20" fillId="0" borderId="1" xfId="0" applyNumberFormat="1" applyFont="1" applyFill="1" applyBorder="1"/>
    <xf numFmtId="3" fontId="21" fillId="0" borderId="1" xfId="0" applyNumberFormat="1" applyFont="1" applyFill="1" applyBorder="1"/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/>
    <xf numFmtId="0" fontId="27" fillId="0" borderId="1" xfId="0" applyFont="1" applyBorder="1"/>
    <xf numFmtId="0" fontId="23" fillId="0" borderId="1" xfId="0" applyFont="1" applyBorder="1"/>
    <xf numFmtId="3" fontId="27" fillId="0" borderId="1" xfId="0" applyNumberFormat="1" applyFont="1" applyFill="1" applyBorder="1"/>
    <xf numFmtId="3" fontId="0" fillId="0" borderId="0" xfId="0" applyNumberFormat="1" applyFill="1"/>
    <xf numFmtId="0" fontId="28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left" wrapText="1"/>
    </xf>
    <xf numFmtId="0" fontId="18" fillId="0" borderId="1" xfId="0" quotePrefix="1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9" fillId="0" borderId="1" xfId="0" quotePrefix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quotePrefix="1" applyFont="1" applyFill="1" applyBorder="1" applyAlignment="1">
      <alignment horizontal="left" wrapText="1"/>
    </xf>
    <xf numFmtId="0" fontId="8" fillId="0" borderId="1" xfId="0" quotePrefix="1" applyFont="1" applyBorder="1" applyAlignment="1">
      <alignment horizontal="left"/>
    </xf>
    <xf numFmtId="0" fontId="17" fillId="0" borderId="0" xfId="0" applyFont="1"/>
    <xf numFmtId="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showGridLines="0" tabSelected="1" workbookViewId="0"/>
  </sheetViews>
  <sheetFormatPr defaultRowHeight="14.5" x14ac:dyDescent="0.35"/>
  <cols>
    <col min="1" max="1" width="89.26953125" customWidth="1"/>
    <col min="2" max="2" width="31.26953125" customWidth="1"/>
    <col min="3" max="3" width="10.81640625" bestFit="1" customWidth="1"/>
    <col min="8" max="9" width="9.81640625" bestFit="1" customWidth="1"/>
  </cols>
  <sheetData>
    <row r="1" spans="1:2" x14ac:dyDescent="0.35">
      <c r="A1" s="78" t="s">
        <v>179</v>
      </c>
    </row>
    <row r="5" spans="1:2" ht="21" x14ac:dyDescent="0.5">
      <c r="A5" s="1" t="s">
        <v>0</v>
      </c>
    </row>
    <row r="7" spans="1:2" x14ac:dyDescent="0.35">
      <c r="A7" s="2"/>
    </row>
    <row r="8" spans="1:2" x14ac:dyDescent="0.35">
      <c r="A8" s="2"/>
    </row>
    <row r="9" spans="1:2" ht="29" x14ac:dyDescent="0.35">
      <c r="A9" s="35" t="s">
        <v>4</v>
      </c>
      <c r="B9" s="34" t="s">
        <v>5</v>
      </c>
    </row>
    <row r="10" spans="1:2" x14ac:dyDescent="0.35">
      <c r="A10" s="32" t="s">
        <v>6</v>
      </c>
      <c r="B10" s="33">
        <f>B11+B34</f>
        <v>1644363</v>
      </c>
    </row>
    <row r="11" spans="1:2" ht="26.5" x14ac:dyDescent="0.35">
      <c r="A11" s="75" t="s">
        <v>7</v>
      </c>
      <c r="B11" s="3">
        <v>644363</v>
      </c>
    </row>
    <row r="12" spans="1:2" x14ac:dyDescent="0.35">
      <c r="A12" s="77" t="s">
        <v>8</v>
      </c>
      <c r="B12" s="4">
        <f>SUM(B13:B17)</f>
        <v>413865</v>
      </c>
    </row>
    <row r="13" spans="1:2" x14ac:dyDescent="0.35">
      <c r="A13" s="73" t="s">
        <v>9</v>
      </c>
      <c r="B13" s="5">
        <v>82773</v>
      </c>
    </row>
    <row r="14" spans="1:2" x14ac:dyDescent="0.35">
      <c r="A14" s="73" t="s">
        <v>10</v>
      </c>
      <c r="B14" s="5">
        <v>82773</v>
      </c>
    </row>
    <row r="15" spans="1:2" x14ac:dyDescent="0.35">
      <c r="A15" s="73" t="s">
        <v>11</v>
      </c>
      <c r="B15" s="5">
        <v>82773</v>
      </c>
    </row>
    <row r="16" spans="1:2" x14ac:dyDescent="0.35">
      <c r="A16" s="73" t="s">
        <v>12</v>
      </c>
      <c r="B16" s="5">
        <v>82773</v>
      </c>
    </row>
    <row r="17" spans="1:2" x14ac:dyDescent="0.35">
      <c r="A17" s="73" t="s">
        <v>13</v>
      </c>
      <c r="B17" s="5">
        <v>82773</v>
      </c>
    </row>
    <row r="18" spans="1:2" x14ac:dyDescent="0.35">
      <c r="A18" s="77" t="s">
        <v>14</v>
      </c>
      <c r="B18" s="4">
        <f>SUM(B19:B33)</f>
        <v>230498</v>
      </c>
    </row>
    <row r="19" spans="1:2" x14ac:dyDescent="0.35">
      <c r="A19" s="73" t="s">
        <v>15</v>
      </c>
      <c r="B19" s="5">
        <v>15176</v>
      </c>
    </row>
    <row r="20" spans="1:2" x14ac:dyDescent="0.35">
      <c r="A20" s="73" t="s">
        <v>16</v>
      </c>
      <c r="B20" s="5">
        <v>9291</v>
      </c>
    </row>
    <row r="21" spans="1:2" x14ac:dyDescent="0.35">
      <c r="A21" s="73" t="s">
        <v>17</v>
      </c>
      <c r="B21" s="5">
        <v>14165</v>
      </c>
    </row>
    <row r="22" spans="1:2" x14ac:dyDescent="0.35">
      <c r="A22" s="73" t="s">
        <v>18</v>
      </c>
      <c r="B22" s="5">
        <v>16964</v>
      </c>
    </row>
    <row r="23" spans="1:2" x14ac:dyDescent="0.35">
      <c r="A23" s="73" t="s">
        <v>19</v>
      </c>
      <c r="B23" s="5">
        <v>14394</v>
      </c>
    </row>
    <row r="24" spans="1:2" x14ac:dyDescent="0.35">
      <c r="A24" s="73" t="s">
        <v>20</v>
      </c>
      <c r="B24" s="5">
        <v>16417</v>
      </c>
    </row>
    <row r="25" spans="1:2" x14ac:dyDescent="0.35">
      <c r="A25" s="73" t="s">
        <v>21</v>
      </c>
      <c r="B25" s="5">
        <v>20368</v>
      </c>
    </row>
    <row r="26" spans="1:2" x14ac:dyDescent="0.35">
      <c r="A26" s="73" t="s">
        <v>22</v>
      </c>
      <c r="B26" s="5">
        <v>12678</v>
      </c>
    </row>
    <row r="27" spans="1:2" x14ac:dyDescent="0.35">
      <c r="A27" s="73" t="s">
        <v>23</v>
      </c>
      <c r="B27" s="5">
        <v>18163</v>
      </c>
    </row>
    <row r="28" spans="1:2" x14ac:dyDescent="0.35">
      <c r="A28" s="73" t="s">
        <v>24</v>
      </c>
      <c r="B28" s="5">
        <v>14533</v>
      </c>
    </row>
    <row r="29" spans="1:2" x14ac:dyDescent="0.35">
      <c r="A29" s="73" t="s">
        <v>25</v>
      </c>
      <c r="B29" s="5">
        <v>15950</v>
      </c>
    </row>
    <row r="30" spans="1:2" x14ac:dyDescent="0.35">
      <c r="A30" s="73" t="s">
        <v>26</v>
      </c>
      <c r="B30" s="5">
        <v>16227</v>
      </c>
    </row>
    <row r="31" spans="1:2" x14ac:dyDescent="0.35">
      <c r="A31" s="73" t="s">
        <v>27</v>
      </c>
      <c r="B31" s="5">
        <v>14296</v>
      </c>
    </row>
    <row r="32" spans="1:2" x14ac:dyDescent="0.35">
      <c r="A32" s="73" t="s">
        <v>28</v>
      </c>
      <c r="B32" s="30">
        <v>15396</v>
      </c>
    </row>
    <row r="33" spans="1:2" x14ac:dyDescent="0.35">
      <c r="A33" s="73" t="s">
        <v>29</v>
      </c>
      <c r="B33" s="30">
        <v>16480</v>
      </c>
    </row>
    <row r="34" spans="1:2" x14ac:dyDescent="0.35">
      <c r="A34" s="71" t="s">
        <v>30</v>
      </c>
      <c r="B34" s="15">
        <v>1000000</v>
      </c>
    </row>
    <row r="35" spans="1:2" x14ac:dyDescent="0.35">
      <c r="A35" s="32" t="s">
        <v>31</v>
      </c>
      <c r="B35" s="33">
        <v>150000</v>
      </c>
    </row>
    <row r="36" spans="1:2" x14ac:dyDescent="0.35">
      <c r="A36" s="32" t="s">
        <v>32</v>
      </c>
      <c r="B36" s="33">
        <f>SUM(B37:B38)</f>
        <v>250000</v>
      </c>
    </row>
    <row r="37" spans="1:2" x14ac:dyDescent="0.35">
      <c r="A37" s="76" t="s">
        <v>33</v>
      </c>
      <c r="B37" s="6">
        <v>0</v>
      </c>
    </row>
    <row r="38" spans="1:2" ht="29" x14ac:dyDescent="0.35">
      <c r="A38" s="76" t="s">
        <v>34</v>
      </c>
      <c r="B38" s="7">
        <v>250000</v>
      </c>
    </row>
    <row r="39" spans="1:2" x14ac:dyDescent="0.35">
      <c r="A39" s="32" t="s">
        <v>35</v>
      </c>
      <c r="B39" s="33">
        <f>SUM(B40,B45,B50,B54)</f>
        <v>78225447</v>
      </c>
    </row>
    <row r="40" spans="1:2" x14ac:dyDescent="0.35">
      <c r="A40" s="71" t="s">
        <v>36</v>
      </c>
      <c r="B40" s="10">
        <f>SUM(B41:B44)</f>
        <v>22924269</v>
      </c>
    </row>
    <row r="41" spans="1:2" x14ac:dyDescent="0.35">
      <c r="A41" s="73" t="s">
        <v>37</v>
      </c>
      <c r="B41" s="9">
        <v>5803373</v>
      </c>
    </row>
    <row r="42" spans="1:2" x14ac:dyDescent="0.35">
      <c r="A42" s="73" t="s">
        <v>38</v>
      </c>
      <c r="B42" s="9">
        <v>6750000</v>
      </c>
    </row>
    <row r="43" spans="1:2" x14ac:dyDescent="0.35">
      <c r="A43" s="73" t="s">
        <v>39</v>
      </c>
      <c r="B43" s="9">
        <v>5870896</v>
      </c>
    </row>
    <row r="44" spans="1:2" x14ac:dyDescent="0.35">
      <c r="A44" s="73" t="s">
        <v>40</v>
      </c>
      <c r="B44" s="9">
        <v>4500000</v>
      </c>
    </row>
    <row r="45" spans="1:2" x14ac:dyDescent="0.35">
      <c r="A45" s="71" t="s">
        <v>41</v>
      </c>
      <c r="B45" s="31">
        <f>SUM(B46:B49)</f>
        <v>22500000</v>
      </c>
    </row>
    <row r="46" spans="1:2" x14ac:dyDescent="0.35">
      <c r="A46" s="73" t="s">
        <v>37</v>
      </c>
      <c r="B46" s="9">
        <v>5625000</v>
      </c>
    </row>
    <row r="47" spans="1:2" x14ac:dyDescent="0.35">
      <c r="A47" s="73" t="s">
        <v>38</v>
      </c>
      <c r="B47" s="9">
        <v>6750000</v>
      </c>
    </row>
    <row r="48" spans="1:2" x14ac:dyDescent="0.35">
      <c r="A48" s="73" t="s">
        <v>39</v>
      </c>
      <c r="B48" s="9">
        <v>5625000</v>
      </c>
    </row>
    <row r="49" spans="1:2" x14ac:dyDescent="0.35">
      <c r="A49" s="73" t="s">
        <v>40</v>
      </c>
      <c r="B49" s="9">
        <v>4500000</v>
      </c>
    </row>
    <row r="50" spans="1:2" x14ac:dyDescent="0.35">
      <c r="A50" s="71" t="s">
        <v>42</v>
      </c>
      <c r="B50" s="10">
        <f>SUM(B51:B53)</f>
        <v>23824178</v>
      </c>
    </row>
    <row r="51" spans="1:2" x14ac:dyDescent="0.35">
      <c r="A51" s="73" t="s">
        <v>43</v>
      </c>
      <c r="B51" s="9">
        <v>3974178</v>
      </c>
    </row>
    <row r="52" spans="1:2" x14ac:dyDescent="0.35">
      <c r="A52" s="73" t="s">
        <v>44</v>
      </c>
      <c r="B52" s="9">
        <v>4850000</v>
      </c>
    </row>
    <row r="53" spans="1:2" x14ac:dyDescent="0.35">
      <c r="A53" s="73" t="s">
        <v>45</v>
      </c>
      <c r="B53" s="9">
        <v>15000000</v>
      </c>
    </row>
    <row r="54" spans="1:2" x14ac:dyDescent="0.35">
      <c r="A54" s="71" t="s">
        <v>46</v>
      </c>
      <c r="B54" s="10">
        <f>SUM(B55:B57)</f>
        <v>8977000</v>
      </c>
    </row>
    <row r="55" spans="1:2" x14ac:dyDescent="0.35">
      <c r="A55" s="73" t="s">
        <v>47</v>
      </c>
      <c r="B55" s="9">
        <v>2400000</v>
      </c>
    </row>
    <row r="56" spans="1:2" x14ac:dyDescent="0.35">
      <c r="A56" s="73" t="s">
        <v>48</v>
      </c>
      <c r="B56" s="9">
        <v>5600000</v>
      </c>
    </row>
    <row r="57" spans="1:2" x14ac:dyDescent="0.35">
      <c r="A57" s="73" t="s">
        <v>49</v>
      </c>
      <c r="B57" s="8">
        <v>977000</v>
      </c>
    </row>
    <row r="58" spans="1:2" ht="15" customHeight="1" x14ac:dyDescent="0.35">
      <c r="A58" s="32" t="s">
        <v>176</v>
      </c>
      <c r="B58" s="33">
        <v>885000</v>
      </c>
    </row>
    <row r="59" spans="1:2" x14ac:dyDescent="0.35">
      <c r="A59" s="32" t="s">
        <v>50</v>
      </c>
      <c r="B59" s="33">
        <f>SUM(B60:B62)</f>
        <v>10000546</v>
      </c>
    </row>
    <row r="60" spans="1:2" x14ac:dyDescent="0.35">
      <c r="A60" s="74" t="s">
        <v>51</v>
      </c>
      <c r="B60" s="10">
        <v>5000000</v>
      </c>
    </row>
    <row r="61" spans="1:2" x14ac:dyDescent="0.35">
      <c r="A61" s="74" t="s">
        <v>52</v>
      </c>
      <c r="B61" s="10">
        <v>5000546</v>
      </c>
    </row>
    <row r="62" spans="1:2" ht="26.5" x14ac:dyDescent="0.35">
      <c r="A62" s="75" t="s">
        <v>53</v>
      </c>
      <c r="B62" s="10">
        <f>SUM(B63:B64)</f>
        <v>0</v>
      </c>
    </row>
    <row r="63" spans="1:2" x14ac:dyDescent="0.35">
      <c r="A63" s="73" t="s">
        <v>54</v>
      </c>
      <c r="B63" s="9">
        <v>0</v>
      </c>
    </row>
    <row r="64" spans="1:2" x14ac:dyDescent="0.35">
      <c r="A64" s="73" t="s">
        <v>55</v>
      </c>
      <c r="B64" s="9">
        <v>0</v>
      </c>
    </row>
    <row r="65" spans="1:2" x14ac:dyDescent="0.35">
      <c r="A65" s="32" t="s">
        <v>56</v>
      </c>
      <c r="B65" s="33">
        <f>SUM(B66:B67)</f>
        <v>2500000</v>
      </c>
    </row>
    <row r="66" spans="1:2" x14ac:dyDescent="0.35">
      <c r="A66" s="73" t="s">
        <v>57</v>
      </c>
      <c r="B66" s="12">
        <v>900000</v>
      </c>
    </row>
    <row r="67" spans="1:2" x14ac:dyDescent="0.35">
      <c r="A67" s="73" t="s">
        <v>58</v>
      </c>
      <c r="B67" s="12">
        <v>1600000</v>
      </c>
    </row>
    <row r="68" spans="1:2" x14ac:dyDescent="0.35">
      <c r="A68" s="32" t="s">
        <v>59</v>
      </c>
      <c r="B68" s="33">
        <f>SUM(B69:B73)</f>
        <v>1275000</v>
      </c>
    </row>
    <row r="69" spans="1:2" x14ac:dyDescent="0.35">
      <c r="A69" s="73" t="s">
        <v>60</v>
      </c>
      <c r="B69" s="9">
        <v>325000</v>
      </c>
    </row>
    <row r="70" spans="1:2" x14ac:dyDescent="0.35">
      <c r="A70" s="73" t="s">
        <v>61</v>
      </c>
      <c r="B70" s="9">
        <v>225000</v>
      </c>
    </row>
    <row r="71" spans="1:2" x14ac:dyDescent="0.35">
      <c r="A71" s="73" t="s">
        <v>62</v>
      </c>
      <c r="B71" s="9">
        <v>325000</v>
      </c>
    </row>
    <row r="72" spans="1:2" x14ac:dyDescent="0.35">
      <c r="A72" s="73" t="s">
        <v>63</v>
      </c>
      <c r="B72" s="8">
        <v>100000</v>
      </c>
    </row>
    <row r="73" spans="1:2" x14ac:dyDescent="0.35">
      <c r="A73" s="73" t="s">
        <v>64</v>
      </c>
      <c r="B73" s="8">
        <v>300000</v>
      </c>
    </row>
    <row r="74" spans="1:2" x14ac:dyDescent="0.35">
      <c r="A74" s="13" t="s">
        <v>65</v>
      </c>
      <c r="B74" s="14">
        <v>76000</v>
      </c>
    </row>
    <row r="75" spans="1:2" x14ac:dyDescent="0.35">
      <c r="A75" s="32" t="s">
        <v>66</v>
      </c>
      <c r="B75" s="33">
        <f>SUM(B76:B81)</f>
        <v>33493000</v>
      </c>
    </row>
    <row r="76" spans="1:2" x14ac:dyDescent="0.35">
      <c r="A76" s="71" t="s">
        <v>67</v>
      </c>
      <c r="B76" s="11">
        <v>26000000</v>
      </c>
    </row>
    <row r="77" spans="1:2" x14ac:dyDescent="0.35">
      <c r="A77" s="71" t="s">
        <v>68</v>
      </c>
      <c r="B77" s="11">
        <v>1000000</v>
      </c>
    </row>
    <row r="78" spans="1:2" x14ac:dyDescent="0.35">
      <c r="A78" s="71" t="s">
        <v>69</v>
      </c>
      <c r="B78" s="11">
        <v>500000</v>
      </c>
    </row>
    <row r="79" spans="1:2" x14ac:dyDescent="0.35">
      <c r="A79" s="71" t="s">
        <v>70</v>
      </c>
      <c r="B79" s="11">
        <v>93000</v>
      </c>
    </row>
    <row r="80" spans="1:2" x14ac:dyDescent="0.35">
      <c r="A80" s="71" t="s">
        <v>71</v>
      </c>
      <c r="B80" s="11">
        <v>900000</v>
      </c>
    </row>
    <row r="81" spans="1:2" x14ac:dyDescent="0.35">
      <c r="A81" s="71" t="s">
        <v>72</v>
      </c>
      <c r="B81" s="11">
        <v>5000000</v>
      </c>
    </row>
    <row r="82" spans="1:2" x14ac:dyDescent="0.35">
      <c r="A82" s="13" t="s">
        <v>73</v>
      </c>
      <c r="B82" s="14">
        <f>SUM(B83:B86)</f>
        <v>1576000</v>
      </c>
    </row>
    <row r="83" spans="1:2" x14ac:dyDescent="0.35">
      <c r="A83" s="72" t="s">
        <v>74</v>
      </c>
      <c r="B83" s="10">
        <v>1500000</v>
      </c>
    </row>
    <row r="84" spans="1:2" x14ac:dyDescent="0.35">
      <c r="A84" s="72" t="s">
        <v>75</v>
      </c>
      <c r="B84" s="15">
        <v>5000</v>
      </c>
    </row>
    <row r="85" spans="1:2" x14ac:dyDescent="0.35">
      <c r="A85" s="72" t="s">
        <v>76</v>
      </c>
      <c r="B85" s="15">
        <v>1000</v>
      </c>
    </row>
    <row r="86" spans="1:2" x14ac:dyDescent="0.35">
      <c r="A86" s="72" t="s">
        <v>77</v>
      </c>
      <c r="B86" s="15">
        <v>70000</v>
      </c>
    </row>
    <row r="87" spans="1:2" x14ac:dyDescent="0.35">
      <c r="A87" s="32" t="s">
        <v>78</v>
      </c>
      <c r="B87" s="33">
        <f>SUM(B88:B89)</f>
        <v>15871750</v>
      </c>
    </row>
    <row r="88" spans="1:2" x14ac:dyDescent="0.35">
      <c r="A88" s="71" t="s">
        <v>79</v>
      </c>
      <c r="B88" s="10">
        <v>1140000</v>
      </c>
    </row>
    <row r="89" spans="1:2" x14ac:dyDescent="0.35">
      <c r="A89" s="71" t="s">
        <v>80</v>
      </c>
      <c r="B89" s="10">
        <v>14731750</v>
      </c>
    </row>
    <row r="90" spans="1:2" x14ac:dyDescent="0.35">
      <c r="A90" s="32" t="s">
        <v>81</v>
      </c>
      <c r="B90" s="33">
        <f>SUM(B91:B92)</f>
        <v>4966000</v>
      </c>
    </row>
    <row r="91" spans="1:2" x14ac:dyDescent="0.35">
      <c r="A91" s="71" t="s">
        <v>82</v>
      </c>
      <c r="B91" s="10">
        <v>646000</v>
      </c>
    </row>
    <row r="92" spans="1:2" x14ac:dyDescent="0.35">
      <c r="A92" s="71" t="s">
        <v>83</v>
      </c>
      <c r="B92" s="10">
        <v>4320000</v>
      </c>
    </row>
    <row r="93" spans="1:2" x14ac:dyDescent="0.35">
      <c r="A93" s="32" t="s">
        <v>84</v>
      </c>
      <c r="B93" s="33">
        <v>7138000</v>
      </c>
    </row>
    <row r="94" spans="1:2" x14ac:dyDescent="0.35">
      <c r="A94" s="32" t="s">
        <v>85</v>
      </c>
      <c r="B94" s="33">
        <f>SUM(B95:B96)</f>
        <v>2327700</v>
      </c>
    </row>
    <row r="95" spans="1:2" x14ac:dyDescent="0.35">
      <c r="A95" s="71" t="s">
        <v>86</v>
      </c>
      <c r="B95" s="10">
        <v>1000000</v>
      </c>
    </row>
    <row r="96" spans="1:2" x14ac:dyDescent="0.35">
      <c r="A96" s="71" t="s">
        <v>87</v>
      </c>
      <c r="B96" s="10">
        <v>1327700</v>
      </c>
    </row>
    <row r="97" spans="1:3" x14ac:dyDescent="0.35">
      <c r="A97" s="32" t="s">
        <v>88</v>
      </c>
      <c r="B97" s="33">
        <v>6553118</v>
      </c>
    </row>
    <row r="98" spans="1:3" x14ac:dyDescent="0.35">
      <c r="A98" s="16"/>
      <c r="B98" s="17"/>
      <c r="C98" s="52"/>
    </row>
    <row r="101" spans="1:3" ht="37.5" customHeight="1" x14ac:dyDescent="0.35">
      <c r="A101" s="36" t="s">
        <v>89</v>
      </c>
      <c r="B101" s="37" t="s">
        <v>5</v>
      </c>
    </row>
    <row r="102" spans="1:3" x14ac:dyDescent="0.35">
      <c r="A102" s="46" t="s">
        <v>90</v>
      </c>
      <c r="B102" s="19">
        <v>300000</v>
      </c>
    </row>
    <row r="103" spans="1:3" x14ac:dyDescent="0.35">
      <c r="A103" s="46" t="s">
        <v>91</v>
      </c>
      <c r="B103" s="19">
        <v>200000</v>
      </c>
    </row>
    <row r="104" spans="1:3" x14ac:dyDescent="0.35">
      <c r="A104" s="46" t="s">
        <v>92</v>
      </c>
      <c r="B104" s="19">
        <v>200000</v>
      </c>
    </row>
    <row r="105" spans="1:3" ht="29" x14ac:dyDescent="0.35">
      <c r="A105" s="46" t="s">
        <v>93</v>
      </c>
      <c r="B105" s="19">
        <v>535000</v>
      </c>
    </row>
    <row r="106" spans="1:3" x14ac:dyDescent="0.35">
      <c r="A106" s="47" t="s">
        <v>94</v>
      </c>
      <c r="B106" s="19">
        <v>1850000</v>
      </c>
      <c r="C106" s="52"/>
    </row>
    <row r="107" spans="1:3" x14ac:dyDescent="0.35">
      <c r="A107" s="67" t="s">
        <v>177</v>
      </c>
      <c r="B107" s="45">
        <v>1500000</v>
      </c>
      <c r="C107" s="52"/>
    </row>
    <row r="108" spans="1:3" x14ac:dyDescent="0.35">
      <c r="A108" s="67" t="s">
        <v>178</v>
      </c>
      <c r="B108" s="45">
        <v>350000</v>
      </c>
      <c r="C108" s="52"/>
    </row>
    <row r="109" spans="1:3" x14ac:dyDescent="0.35">
      <c r="A109" s="47" t="s">
        <v>168</v>
      </c>
      <c r="B109" s="19">
        <v>3000000</v>
      </c>
    </row>
    <row r="110" spans="1:3" x14ac:dyDescent="0.35">
      <c r="A110" s="47" t="s">
        <v>158</v>
      </c>
      <c r="B110" s="45">
        <v>1813072.5</v>
      </c>
    </row>
    <row r="111" spans="1:3" x14ac:dyDescent="0.35">
      <c r="A111" s="50" t="s">
        <v>148</v>
      </c>
      <c r="B111" s="45">
        <v>291000</v>
      </c>
    </row>
    <row r="112" spans="1:3" x14ac:dyDescent="0.35">
      <c r="A112" s="50" t="s">
        <v>149</v>
      </c>
      <c r="B112" s="45">
        <v>686000</v>
      </c>
    </row>
    <row r="113" spans="1:2" x14ac:dyDescent="0.35">
      <c r="A113" s="50" t="s">
        <v>150</v>
      </c>
      <c r="B113" s="45">
        <v>158000</v>
      </c>
    </row>
    <row r="114" spans="1:2" x14ac:dyDescent="0.35">
      <c r="A114" s="50" t="s">
        <v>151</v>
      </c>
      <c r="B114" s="45">
        <v>383400</v>
      </c>
    </row>
    <row r="115" spans="1:2" x14ac:dyDescent="0.35">
      <c r="A115" s="50" t="s">
        <v>152</v>
      </c>
      <c r="B115" s="45">
        <v>136567.5</v>
      </c>
    </row>
    <row r="116" spans="1:2" x14ac:dyDescent="0.35">
      <c r="A116" s="50" t="s">
        <v>153</v>
      </c>
      <c r="B116" s="45">
        <v>158105</v>
      </c>
    </row>
    <row r="117" spans="1:2" x14ac:dyDescent="0.35">
      <c r="A117" s="49" t="s">
        <v>162</v>
      </c>
      <c r="B117" s="19">
        <f>B118+B119</f>
        <v>4320000</v>
      </c>
    </row>
    <row r="118" spans="1:2" x14ac:dyDescent="0.35">
      <c r="A118" s="50" t="s">
        <v>160</v>
      </c>
      <c r="B118" s="45">
        <v>4000000</v>
      </c>
    </row>
    <row r="119" spans="1:2" x14ac:dyDescent="0.35">
      <c r="A119" s="50" t="s">
        <v>161</v>
      </c>
      <c r="B119" s="45">
        <v>320000</v>
      </c>
    </row>
    <row r="120" spans="1:2" x14ac:dyDescent="0.35">
      <c r="A120" s="49" t="s">
        <v>169</v>
      </c>
      <c r="B120" s="19">
        <v>1800000</v>
      </c>
    </row>
    <row r="121" spans="1:2" x14ac:dyDescent="0.35">
      <c r="A121" s="47" t="s">
        <v>157</v>
      </c>
      <c r="B121" s="45">
        <v>1639931.95</v>
      </c>
    </row>
    <row r="122" spans="1:2" x14ac:dyDescent="0.35">
      <c r="A122" s="50" t="s">
        <v>154</v>
      </c>
      <c r="B122" s="45">
        <v>343090</v>
      </c>
    </row>
    <row r="123" spans="1:2" x14ac:dyDescent="0.35">
      <c r="A123" s="50" t="s">
        <v>155</v>
      </c>
      <c r="B123" s="45">
        <v>299017.08</v>
      </c>
    </row>
    <row r="124" spans="1:2" x14ac:dyDescent="0.35">
      <c r="A124" s="50" t="s">
        <v>156</v>
      </c>
      <c r="B124" s="45">
        <v>406401</v>
      </c>
    </row>
    <row r="125" spans="1:2" x14ac:dyDescent="0.35">
      <c r="A125" s="50" t="s">
        <v>159</v>
      </c>
      <c r="B125" s="45">
        <v>591423.87</v>
      </c>
    </row>
    <row r="126" spans="1:2" x14ac:dyDescent="0.35">
      <c r="A126" s="46" t="s">
        <v>95</v>
      </c>
      <c r="B126" s="19">
        <v>1258297.22</v>
      </c>
    </row>
    <row r="127" spans="1:2" x14ac:dyDescent="0.35">
      <c r="A127" s="47" t="s">
        <v>96</v>
      </c>
      <c r="B127" s="19">
        <f>SUM(B128:B131)</f>
        <v>6480000</v>
      </c>
    </row>
    <row r="128" spans="1:2" x14ac:dyDescent="0.35">
      <c r="A128" s="64" t="s">
        <v>97</v>
      </c>
      <c r="B128" s="42">
        <v>1000000</v>
      </c>
    </row>
    <row r="129" spans="1:2" x14ac:dyDescent="0.35">
      <c r="A129" s="64" t="s">
        <v>98</v>
      </c>
      <c r="B129" s="42">
        <v>80000</v>
      </c>
    </row>
    <row r="130" spans="1:2" x14ac:dyDescent="0.35">
      <c r="A130" s="64" t="s">
        <v>99</v>
      </c>
      <c r="B130" s="42">
        <v>5000000</v>
      </c>
    </row>
    <row r="131" spans="1:2" x14ac:dyDescent="0.35">
      <c r="A131" s="64" t="s">
        <v>100</v>
      </c>
      <c r="B131" s="42">
        <v>400000</v>
      </c>
    </row>
    <row r="132" spans="1:2" x14ac:dyDescent="0.35">
      <c r="A132" s="48" t="s">
        <v>125</v>
      </c>
      <c r="B132" s="19">
        <v>2000000</v>
      </c>
    </row>
    <row r="133" spans="1:2" x14ac:dyDescent="0.35">
      <c r="A133" s="63" t="s">
        <v>144</v>
      </c>
      <c r="B133" s="55">
        <f>SUM(B134:B148)</f>
        <v>1103907</v>
      </c>
    </row>
    <row r="134" spans="1:2" x14ac:dyDescent="0.35">
      <c r="A134" s="65" t="s">
        <v>129</v>
      </c>
      <c r="B134" s="56">
        <v>526372</v>
      </c>
    </row>
    <row r="135" spans="1:2" x14ac:dyDescent="0.35">
      <c r="A135" s="65" t="s">
        <v>130</v>
      </c>
      <c r="B135" s="56">
        <v>49882</v>
      </c>
    </row>
    <row r="136" spans="1:2" ht="24.5" x14ac:dyDescent="0.35">
      <c r="A136" s="66" t="s">
        <v>131</v>
      </c>
      <c r="B136" s="56">
        <v>127267</v>
      </c>
    </row>
    <row r="137" spans="1:2" x14ac:dyDescent="0.35">
      <c r="A137" s="65" t="s">
        <v>132</v>
      </c>
      <c r="B137" s="56">
        <v>66279</v>
      </c>
    </row>
    <row r="138" spans="1:2" x14ac:dyDescent="0.35">
      <c r="A138" s="65" t="s">
        <v>133</v>
      </c>
      <c r="B138" s="56">
        <v>12382</v>
      </c>
    </row>
    <row r="139" spans="1:2" x14ac:dyDescent="0.35">
      <c r="A139" s="65" t="s">
        <v>134</v>
      </c>
      <c r="B139" s="56">
        <v>46000</v>
      </c>
    </row>
    <row r="140" spans="1:2" x14ac:dyDescent="0.35">
      <c r="A140" s="65" t="s">
        <v>135</v>
      </c>
      <c r="B140" s="56">
        <v>8936</v>
      </c>
    </row>
    <row r="141" spans="1:2" x14ac:dyDescent="0.35">
      <c r="A141" s="65" t="s">
        <v>136</v>
      </c>
      <c r="B141" s="56">
        <v>11316</v>
      </c>
    </row>
    <row r="142" spans="1:2" x14ac:dyDescent="0.35">
      <c r="A142" s="65" t="s">
        <v>137</v>
      </c>
      <c r="B142" s="56">
        <v>10799</v>
      </c>
    </row>
    <row r="143" spans="1:2" x14ac:dyDescent="0.35">
      <c r="A143" s="65" t="s">
        <v>138</v>
      </c>
      <c r="B143" s="56">
        <v>82172</v>
      </c>
    </row>
    <row r="144" spans="1:2" x14ac:dyDescent="0.35">
      <c r="A144" s="65" t="s">
        <v>139</v>
      </c>
      <c r="B144" s="56">
        <v>12858</v>
      </c>
    </row>
    <row r="145" spans="1:9" x14ac:dyDescent="0.35">
      <c r="A145" s="65" t="s">
        <v>140</v>
      </c>
      <c r="B145" s="56">
        <v>12382</v>
      </c>
    </row>
    <row r="146" spans="1:9" x14ac:dyDescent="0.35">
      <c r="A146" s="65" t="s">
        <v>141</v>
      </c>
      <c r="B146" s="56">
        <v>40958</v>
      </c>
    </row>
    <row r="147" spans="1:9" x14ac:dyDescent="0.35">
      <c r="A147" s="65" t="s">
        <v>142</v>
      </c>
      <c r="B147" s="56">
        <v>48771</v>
      </c>
    </row>
    <row r="148" spans="1:9" x14ac:dyDescent="0.35">
      <c r="A148" s="65" t="s">
        <v>143</v>
      </c>
      <c r="B148" s="56">
        <v>47533</v>
      </c>
    </row>
    <row r="149" spans="1:9" x14ac:dyDescent="0.35">
      <c r="A149" s="49" t="s">
        <v>147</v>
      </c>
      <c r="B149" s="19">
        <v>3630120</v>
      </c>
    </row>
    <row r="150" spans="1:9" ht="29" x14ac:dyDescent="0.35">
      <c r="A150" s="48" t="s">
        <v>126</v>
      </c>
      <c r="B150" s="19">
        <v>300000</v>
      </c>
    </row>
    <row r="151" spans="1:9" s="21" customFormat="1" x14ac:dyDescent="0.35">
      <c r="A151" s="51" t="s">
        <v>163</v>
      </c>
      <c r="B151" s="19">
        <v>9000000</v>
      </c>
    </row>
    <row r="152" spans="1:9" s="21" customFormat="1" x14ac:dyDescent="0.35">
      <c r="A152" s="51" t="s">
        <v>164</v>
      </c>
      <c r="B152" s="19">
        <v>3120000</v>
      </c>
    </row>
    <row r="153" spans="1:9" s="21" customFormat="1" x14ac:dyDescent="0.35">
      <c r="A153" s="51" t="s">
        <v>165</v>
      </c>
      <c r="B153" s="19">
        <f>SUM(B154:B155)</f>
        <v>2333667.98</v>
      </c>
    </row>
    <row r="154" spans="1:9" s="21" customFormat="1" x14ac:dyDescent="0.35">
      <c r="A154" s="53" t="s">
        <v>166</v>
      </c>
      <c r="B154" s="45">
        <v>2108324.9300000002</v>
      </c>
    </row>
    <row r="155" spans="1:9" s="21" customFormat="1" x14ac:dyDescent="0.35">
      <c r="A155" s="53" t="s">
        <v>167</v>
      </c>
      <c r="B155" s="45">
        <v>225343.05</v>
      </c>
      <c r="C155" s="54"/>
    </row>
    <row r="156" spans="1:9" s="21" customFormat="1" x14ac:dyDescent="0.35">
      <c r="A156" s="57" t="s">
        <v>173</v>
      </c>
      <c r="B156" s="19">
        <v>1543708</v>
      </c>
      <c r="C156" s="62"/>
    </row>
    <row r="157" spans="1:9" s="21" customFormat="1" x14ac:dyDescent="0.35">
      <c r="A157" s="57" t="s">
        <v>174</v>
      </c>
      <c r="B157" s="58">
        <v>1556293</v>
      </c>
      <c r="C157" s="62"/>
    </row>
    <row r="158" spans="1:9" x14ac:dyDescent="0.35">
      <c r="A158" s="52"/>
      <c r="B158" s="52"/>
      <c r="C158" s="52"/>
      <c r="E158" s="52"/>
      <c r="F158" s="52"/>
      <c r="H158" s="52"/>
      <c r="I158" s="52"/>
    </row>
    <row r="159" spans="1:9" x14ac:dyDescent="0.35">
      <c r="A159" s="52"/>
      <c r="B159" s="52"/>
    </row>
    <row r="160" spans="1:9" x14ac:dyDescent="0.35">
      <c r="A160" s="52"/>
      <c r="B160" s="52"/>
    </row>
    <row r="161" spans="1:2" ht="37.5" customHeight="1" x14ac:dyDescent="0.35">
      <c r="A161" s="36" t="s">
        <v>101</v>
      </c>
      <c r="B161" s="37" t="s">
        <v>5</v>
      </c>
    </row>
    <row r="162" spans="1:2" x14ac:dyDescent="0.35">
      <c r="A162" s="39" t="s">
        <v>101</v>
      </c>
      <c r="B162" s="19">
        <f>+B163+B167</f>
        <v>142986801</v>
      </c>
    </row>
    <row r="163" spans="1:2" x14ac:dyDescent="0.35">
      <c r="A163" s="39" t="s">
        <v>124</v>
      </c>
      <c r="B163" s="19">
        <v>123704000</v>
      </c>
    </row>
    <row r="164" spans="1:2" x14ac:dyDescent="0.35">
      <c r="A164" s="59" t="s">
        <v>170</v>
      </c>
      <c r="B164" s="61">
        <v>6142382</v>
      </c>
    </row>
    <row r="165" spans="1:2" x14ac:dyDescent="0.35">
      <c r="A165" s="60" t="s">
        <v>171</v>
      </c>
      <c r="B165" s="12">
        <v>5597600</v>
      </c>
    </row>
    <row r="166" spans="1:2" x14ac:dyDescent="0.35">
      <c r="A166" s="60" t="s">
        <v>172</v>
      </c>
      <c r="B166" s="12">
        <v>544782</v>
      </c>
    </row>
    <row r="167" spans="1:2" x14ac:dyDescent="0.35">
      <c r="A167" s="39" t="s">
        <v>116</v>
      </c>
      <c r="B167" s="58">
        <f>SUM(B168:B174)</f>
        <v>19282801</v>
      </c>
    </row>
    <row r="168" spans="1:2" x14ac:dyDescent="0.35">
      <c r="A168" s="64" t="s">
        <v>117</v>
      </c>
      <c r="B168" s="28">
        <v>1392300</v>
      </c>
    </row>
    <row r="169" spans="1:2" x14ac:dyDescent="0.35">
      <c r="A169" s="64" t="s">
        <v>118</v>
      </c>
      <c r="B169" s="28">
        <v>401692</v>
      </c>
    </row>
    <row r="170" spans="1:2" x14ac:dyDescent="0.35">
      <c r="A170" s="64" t="s">
        <v>119</v>
      </c>
      <c r="B170" s="28">
        <v>6005911</v>
      </c>
    </row>
    <row r="171" spans="1:2" x14ac:dyDescent="0.35">
      <c r="A171" s="64" t="s">
        <v>120</v>
      </c>
      <c r="B171" s="28">
        <v>16209</v>
      </c>
    </row>
    <row r="172" spans="1:2" x14ac:dyDescent="0.35">
      <c r="A172" s="64" t="s">
        <v>121</v>
      </c>
      <c r="B172" s="28">
        <v>8060559</v>
      </c>
    </row>
    <row r="173" spans="1:2" x14ac:dyDescent="0.35">
      <c r="A173" s="64" t="s">
        <v>122</v>
      </c>
      <c r="B173" s="28">
        <v>3361086</v>
      </c>
    </row>
    <row r="174" spans="1:2" x14ac:dyDescent="0.35">
      <c r="A174" s="64" t="s">
        <v>123</v>
      </c>
      <c r="B174" s="28">
        <v>45044</v>
      </c>
    </row>
    <row r="175" spans="1:2" x14ac:dyDescent="0.35">
      <c r="B175" s="40"/>
    </row>
    <row r="176" spans="1:2" x14ac:dyDescent="0.35">
      <c r="A176" s="20"/>
      <c r="B176" s="40"/>
    </row>
    <row r="178" spans="1:3" ht="29" x14ac:dyDescent="0.35">
      <c r="A178" s="36" t="s">
        <v>1</v>
      </c>
      <c r="B178" s="34" t="s">
        <v>5</v>
      </c>
    </row>
    <row r="179" spans="1:3" s="21" customFormat="1" x14ac:dyDescent="0.35">
      <c r="A179" s="22" t="s">
        <v>146</v>
      </c>
      <c r="B179" s="23">
        <f>SUM(B180:B181)</f>
        <v>20000</v>
      </c>
      <c r="C179" s="21" t="s">
        <v>102</v>
      </c>
    </row>
    <row r="180" spans="1:3" s="21" customFormat="1" x14ac:dyDescent="0.35">
      <c r="A180" s="68" t="s">
        <v>145</v>
      </c>
      <c r="B180" s="44">
        <v>10000</v>
      </c>
    </row>
    <row r="181" spans="1:3" s="21" customFormat="1" x14ac:dyDescent="0.35">
      <c r="A181" s="68" t="s">
        <v>107</v>
      </c>
      <c r="B181" s="44">
        <v>10000</v>
      </c>
    </row>
    <row r="182" spans="1:3" x14ac:dyDescent="0.35">
      <c r="A182" s="22" t="s">
        <v>103</v>
      </c>
      <c r="B182" s="24">
        <f>B183+B185+B186+B187+B188+B189</f>
        <v>5270000</v>
      </c>
    </row>
    <row r="183" spans="1:3" x14ac:dyDescent="0.35">
      <c r="A183" s="70" t="s">
        <v>104</v>
      </c>
      <c r="B183" s="25">
        <v>3825000</v>
      </c>
    </row>
    <row r="184" spans="1:3" x14ac:dyDescent="0.35">
      <c r="A184" s="69" t="s">
        <v>128</v>
      </c>
      <c r="B184" s="43">
        <v>2188314</v>
      </c>
    </row>
    <row r="185" spans="1:3" x14ac:dyDescent="0.35">
      <c r="A185" s="70" t="s">
        <v>105</v>
      </c>
      <c r="B185" s="25">
        <v>611904</v>
      </c>
    </row>
    <row r="186" spans="1:3" x14ac:dyDescent="0.35">
      <c r="A186" s="70" t="s">
        <v>106</v>
      </c>
      <c r="B186" s="25">
        <v>10000</v>
      </c>
    </row>
    <row r="187" spans="1:3" x14ac:dyDescent="0.35">
      <c r="A187" s="70" t="s">
        <v>175</v>
      </c>
      <c r="B187" s="25">
        <v>160000</v>
      </c>
    </row>
    <row r="188" spans="1:3" x14ac:dyDescent="0.35">
      <c r="A188" s="70" t="s">
        <v>108</v>
      </c>
      <c r="B188" s="25">
        <v>647300</v>
      </c>
      <c r="C188" s="79"/>
    </row>
    <row r="189" spans="1:3" x14ac:dyDescent="0.35">
      <c r="A189" s="70" t="s">
        <v>127</v>
      </c>
      <c r="B189" s="25">
        <v>15796</v>
      </c>
    </row>
    <row r="193" spans="1:2" ht="29" x14ac:dyDescent="0.35">
      <c r="A193" s="36" t="s">
        <v>2</v>
      </c>
      <c r="B193" s="34" t="s">
        <v>5</v>
      </c>
    </row>
    <row r="194" spans="1:2" x14ac:dyDescent="0.35">
      <c r="A194" s="26" t="s">
        <v>109</v>
      </c>
      <c r="B194" s="27">
        <v>15894321</v>
      </c>
    </row>
    <row r="195" spans="1:2" x14ac:dyDescent="0.35">
      <c r="A195" s="18" t="s">
        <v>110</v>
      </c>
      <c r="B195" s="28">
        <v>700000</v>
      </c>
    </row>
    <row r="199" spans="1:2" ht="29" x14ac:dyDescent="0.35">
      <c r="A199" s="36" t="s">
        <v>3</v>
      </c>
      <c r="B199" s="34" t="s">
        <v>5</v>
      </c>
    </row>
    <row r="200" spans="1:2" x14ac:dyDescent="0.35">
      <c r="A200" s="29" t="s">
        <v>111</v>
      </c>
      <c r="B200" s="6">
        <v>1682573</v>
      </c>
    </row>
    <row r="201" spans="1:2" x14ac:dyDescent="0.35">
      <c r="A201" s="29" t="s">
        <v>112</v>
      </c>
      <c r="B201" s="6">
        <v>1229950</v>
      </c>
    </row>
    <row r="202" spans="1:2" x14ac:dyDescent="0.35">
      <c r="A202" s="29" t="s">
        <v>113</v>
      </c>
      <c r="B202" s="6">
        <v>328410</v>
      </c>
    </row>
    <row r="203" spans="1:2" x14ac:dyDescent="0.35">
      <c r="A203" s="29" t="s">
        <v>114</v>
      </c>
      <c r="B203" s="6">
        <v>166000</v>
      </c>
    </row>
    <row r="204" spans="1:2" x14ac:dyDescent="0.35">
      <c r="A204" s="29" t="s">
        <v>115</v>
      </c>
      <c r="B204" s="6">
        <v>325302</v>
      </c>
    </row>
    <row r="205" spans="1:2" x14ac:dyDescent="0.35">
      <c r="A205" s="38"/>
      <c r="B205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2021-11-02T10:56:20Z</dcterms:modified>
</cp:coreProperties>
</file>