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vepo\Desktop\I Voor\"/>
    </mc:Choice>
  </mc:AlternateContent>
  <bookViews>
    <workbookView xWindow="0" yWindow="0" windowWidth="28800" windowHeight="12435" tabRatio="942"/>
  </bookViews>
  <sheets>
    <sheet name="hindepunktide koond" sheetId="19" r:id="rId1"/>
    <sheet name="642215780001" sheetId="1" r:id="rId2"/>
    <sheet name="642215780002" sheetId="22" r:id="rId3"/>
    <sheet name="642215780003" sheetId="23" r:id="rId4"/>
    <sheet name="642215780004" sheetId="24" r:id="rId5"/>
    <sheet name="642215780005" sheetId="25" r:id="rId6"/>
    <sheet name="642215780006" sheetId="26" r:id="rId7"/>
    <sheet name="642215780007" sheetId="28" r:id="rId8"/>
    <sheet name="642215780008" sheetId="30" r:id="rId9"/>
    <sheet name="642215780009" sheetId="31" r:id="rId10"/>
    <sheet name="642215780010" sheetId="32" r:id="rId11"/>
    <sheet name="642215780011" sheetId="33" r:id="rId12"/>
    <sheet name="642215780012" sheetId="34" r:id="rId13"/>
    <sheet name="642215780013" sheetId="35" r:id="rId14"/>
    <sheet name="642215780014" sheetId="36" r:id="rId15"/>
    <sheet name="642215780015" sheetId="37" r:id="rId16"/>
    <sheet name="642215780016" sheetId="38" r:id="rId17"/>
    <sheet name="642215780017" sheetId="39" r:id="rId18"/>
    <sheet name="642215780018" sheetId="40" r:id="rId19"/>
    <sheet name="Sheet2" sheetId="21" r:id="rId20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39" l="1"/>
  <c r="H12" i="30"/>
  <c r="G47" i="24" l="1"/>
  <c r="G50" i="22"/>
  <c r="F12" i="37" l="1"/>
  <c r="F47" i="34"/>
  <c r="F47" i="31"/>
  <c r="E58" i="34" l="1"/>
  <c r="E12" i="32"/>
  <c r="E25" i="32"/>
  <c r="E32" i="32" s="1"/>
  <c r="E39" i="32" s="1"/>
  <c r="E47" i="32"/>
  <c r="E58" i="32"/>
  <c r="E67" i="32"/>
  <c r="E12" i="40"/>
  <c r="E25" i="40"/>
  <c r="E42" i="40"/>
  <c r="E47" i="40"/>
  <c r="E58" i="40"/>
  <c r="E67" i="40"/>
  <c r="E12" i="39"/>
  <c r="E25" i="39"/>
  <c r="E32" i="39" s="1"/>
  <c r="E39" i="39" s="1"/>
  <c r="E42" i="39"/>
  <c r="E47" i="39"/>
  <c r="E50" i="39"/>
  <c r="E58" i="39"/>
  <c r="E67" i="39"/>
  <c r="E12" i="38"/>
  <c r="E25" i="38"/>
  <c r="E32" i="38" s="1"/>
  <c r="E39" i="38" s="1"/>
  <c r="E47" i="38"/>
  <c r="E50" i="38"/>
  <c r="E58" i="38"/>
  <c r="E67" i="38"/>
  <c r="E42" i="38"/>
  <c r="D25" i="38"/>
  <c r="E12" i="37"/>
  <c r="E25" i="37"/>
  <c r="E42" i="37"/>
  <c r="E47" i="37"/>
  <c r="E50" i="37"/>
  <c r="E58" i="37"/>
  <c r="E67" i="37"/>
  <c r="E12" i="36"/>
  <c r="E42" i="36"/>
  <c r="E47" i="36"/>
  <c r="E58" i="36"/>
  <c r="E67" i="36"/>
  <c r="E25" i="36"/>
  <c r="E12" i="35"/>
  <c r="E25" i="35"/>
  <c r="E32" i="35" s="1"/>
  <c r="E39" i="35" s="1"/>
  <c r="E42" i="35"/>
  <c r="E47" i="35"/>
  <c r="E58" i="35"/>
  <c r="E67" i="35"/>
  <c r="E12" i="34"/>
  <c r="E25" i="34"/>
  <c r="E32" i="34" s="1"/>
  <c r="E39" i="34" s="1"/>
  <c r="E42" i="34"/>
  <c r="E47" i="34"/>
  <c r="E67" i="34"/>
  <c r="E12" i="33"/>
  <c r="E25" i="33"/>
  <c r="E58" i="33"/>
  <c r="E67" i="33"/>
  <c r="E12" i="31"/>
  <c r="E25" i="31"/>
  <c r="E32" i="31" s="1"/>
  <c r="E39" i="31" s="1"/>
  <c r="E42" i="31"/>
  <c r="E47" i="31"/>
  <c r="E58" i="31"/>
  <c r="E67" i="31"/>
  <c r="E12" i="30"/>
  <c r="E25" i="30"/>
  <c r="E32" i="30" s="1"/>
  <c r="E39" i="30" s="1"/>
  <c r="E42" i="30"/>
  <c r="E47" i="30"/>
  <c r="E50" i="30"/>
  <c r="E58" i="30"/>
  <c r="E67" i="30"/>
  <c r="E12" i="28"/>
  <c r="E25" i="28"/>
  <c r="E32" i="28" s="1"/>
  <c r="E39" i="28" s="1"/>
  <c r="E42" i="28"/>
  <c r="E47" i="28"/>
  <c r="E67" i="28"/>
  <c r="E12" i="26"/>
  <c r="E25" i="26"/>
  <c r="E32" i="26" s="1"/>
  <c r="E39" i="26" s="1"/>
  <c r="E42" i="26"/>
  <c r="E47" i="26"/>
  <c r="E58" i="26"/>
  <c r="E67" i="26"/>
  <c r="E12" i="25"/>
  <c r="E25" i="25"/>
  <c r="E42" i="25"/>
  <c r="E47" i="25"/>
  <c r="E50" i="25"/>
  <c r="E58" i="25"/>
  <c r="E67" i="25"/>
  <c r="E12" i="24"/>
  <c r="E25" i="24"/>
  <c r="E32" i="24" s="1"/>
  <c r="E39" i="24" s="1"/>
  <c r="E42" i="24"/>
  <c r="E47" i="24"/>
  <c r="E58" i="24"/>
  <c r="E67" i="24"/>
  <c r="E12" i="23"/>
  <c r="E25" i="23"/>
  <c r="E32" i="23" s="1"/>
  <c r="E39" i="23" s="1"/>
  <c r="E42" i="23"/>
  <c r="E47" i="23"/>
  <c r="E58" i="23"/>
  <c r="E67" i="23"/>
  <c r="E12" i="1"/>
  <c r="E25" i="1"/>
  <c r="E32" i="1" s="1"/>
  <c r="E39" i="1" s="1"/>
  <c r="E42" i="1"/>
  <c r="E47" i="1"/>
  <c r="E50" i="1"/>
  <c r="E58" i="1"/>
  <c r="E67" i="1"/>
  <c r="E12" i="22"/>
  <c r="E25" i="22"/>
  <c r="E32" i="22" s="1"/>
  <c r="E39" i="22" s="1"/>
  <c r="E42" i="22"/>
  <c r="E47" i="22"/>
  <c r="E50" i="22"/>
  <c r="E58" i="22"/>
  <c r="E67" i="22"/>
  <c r="I8" i="32"/>
  <c r="I9" i="40"/>
  <c r="I10" i="40"/>
  <c r="I11" i="40"/>
  <c r="I11" i="39"/>
  <c r="I9" i="39"/>
  <c r="I10" i="39"/>
  <c r="I9" i="38"/>
  <c r="I10" i="38"/>
  <c r="I11" i="38"/>
  <c r="I9" i="37"/>
  <c r="I10" i="37"/>
  <c r="I11" i="37"/>
  <c r="I9" i="36"/>
  <c r="I10" i="36"/>
  <c r="I11" i="36"/>
  <c r="I9" i="35"/>
  <c r="I10" i="35"/>
  <c r="I11" i="35"/>
  <c r="I9" i="34"/>
  <c r="I10" i="34"/>
  <c r="I11" i="34"/>
  <c r="I9" i="33"/>
  <c r="I10" i="33"/>
  <c r="I11" i="33"/>
  <c r="I9" i="32"/>
  <c r="I10" i="32"/>
  <c r="I11" i="32"/>
  <c r="I9" i="31"/>
  <c r="I10" i="31"/>
  <c r="I11" i="31"/>
  <c r="I9" i="30"/>
  <c r="I10" i="30"/>
  <c r="I11" i="30"/>
  <c r="I9" i="28"/>
  <c r="I10" i="28"/>
  <c r="I11" i="28"/>
  <c r="I9" i="26"/>
  <c r="I10" i="26"/>
  <c r="I11" i="26"/>
  <c r="I9" i="25"/>
  <c r="I10" i="25"/>
  <c r="I11" i="25"/>
  <c r="I9" i="24"/>
  <c r="I10" i="24"/>
  <c r="I11" i="24"/>
  <c r="I9" i="23"/>
  <c r="I10" i="23"/>
  <c r="I11" i="23"/>
  <c r="I9" i="22"/>
  <c r="I10" i="22"/>
  <c r="I11" i="22"/>
  <c r="I9" i="1"/>
  <c r="I10" i="1"/>
  <c r="I11" i="1"/>
  <c r="C4" i="40"/>
  <c r="C4" i="39"/>
  <c r="C4" i="38"/>
  <c r="C4" i="37"/>
  <c r="C4" i="36"/>
  <c r="C4" i="35"/>
  <c r="C4" i="34"/>
  <c r="C4" i="33"/>
  <c r="C4" i="32"/>
  <c r="C4" i="31"/>
  <c r="C4" i="30"/>
  <c r="C4" i="28"/>
  <c r="C4" i="26"/>
  <c r="C4" i="25"/>
  <c r="C4" i="24"/>
  <c r="C4" i="23"/>
  <c r="C4" i="22"/>
  <c r="D12" i="40"/>
  <c r="D25" i="40"/>
  <c r="D42" i="40"/>
  <c r="D47" i="40"/>
  <c r="D50" i="40"/>
  <c r="D58" i="40"/>
  <c r="D67" i="40"/>
  <c r="E50" i="40"/>
  <c r="F12" i="40"/>
  <c r="F25" i="40"/>
  <c r="F32" i="40" s="1"/>
  <c r="F39" i="40" s="1"/>
  <c r="F42" i="40"/>
  <c r="F47" i="40"/>
  <c r="F50" i="40"/>
  <c r="F58" i="40"/>
  <c r="F67" i="40"/>
  <c r="G12" i="40"/>
  <c r="G25" i="40"/>
  <c r="G32" i="40" s="1"/>
  <c r="G39" i="40" s="1"/>
  <c r="G42" i="40"/>
  <c r="G47" i="40"/>
  <c r="G50" i="40"/>
  <c r="G58" i="40"/>
  <c r="G67" i="40"/>
  <c r="H12" i="40"/>
  <c r="H25" i="40"/>
  <c r="H32" i="40" s="1"/>
  <c r="H39" i="40" s="1"/>
  <c r="H42" i="40"/>
  <c r="H47" i="40"/>
  <c r="H50" i="40"/>
  <c r="H58" i="40"/>
  <c r="H67" i="40"/>
  <c r="D32" i="40"/>
  <c r="D39" i="40"/>
  <c r="I66" i="40"/>
  <c r="I65" i="40"/>
  <c r="I64" i="40"/>
  <c r="I63" i="40"/>
  <c r="I62" i="40"/>
  <c r="I57" i="40"/>
  <c r="I56" i="40"/>
  <c r="I55" i="40"/>
  <c r="I54" i="40"/>
  <c r="I49" i="40"/>
  <c r="I46" i="40"/>
  <c r="I45" i="40"/>
  <c r="I44" i="40"/>
  <c r="I41" i="40"/>
  <c r="I23" i="40"/>
  <c r="I24" i="40"/>
  <c r="E32" i="40"/>
  <c r="E39" i="40" s="1"/>
  <c r="I22" i="40"/>
  <c r="I21" i="40"/>
  <c r="I19" i="40"/>
  <c r="I18" i="40"/>
  <c r="I17" i="40"/>
  <c r="I16" i="40"/>
  <c r="I8" i="40"/>
  <c r="D12" i="39"/>
  <c r="D25" i="39"/>
  <c r="D42" i="39"/>
  <c r="D47" i="39"/>
  <c r="D50" i="39"/>
  <c r="D58" i="39"/>
  <c r="D67" i="39"/>
  <c r="F12" i="39"/>
  <c r="F25" i="39"/>
  <c r="F32" i="39" s="1"/>
  <c r="F39" i="39" s="1"/>
  <c r="F42" i="39"/>
  <c r="F47" i="39"/>
  <c r="F50" i="39"/>
  <c r="F58" i="39"/>
  <c r="F67" i="39"/>
  <c r="G12" i="39"/>
  <c r="G25" i="39"/>
  <c r="G32" i="39" s="1"/>
  <c r="G39" i="39" s="1"/>
  <c r="G42" i="39"/>
  <c r="G47" i="39"/>
  <c r="G50" i="39"/>
  <c r="G58" i="39"/>
  <c r="H12" i="39"/>
  <c r="H25" i="39"/>
  <c r="H32" i="39" s="1"/>
  <c r="H39" i="39" s="1"/>
  <c r="H42" i="39"/>
  <c r="H47" i="39"/>
  <c r="H50" i="39"/>
  <c r="H58" i="39"/>
  <c r="H67" i="39"/>
  <c r="D32" i="39"/>
  <c r="D39" i="39"/>
  <c r="I66" i="39"/>
  <c r="I65" i="39"/>
  <c r="I64" i="39"/>
  <c r="I63" i="39"/>
  <c r="I62" i="39"/>
  <c r="I57" i="39"/>
  <c r="I56" i="39"/>
  <c r="I55" i="39"/>
  <c r="I54" i="39"/>
  <c r="I49" i="39"/>
  <c r="I46" i="39"/>
  <c r="I45" i="39"/>
  <c r="I44" i="39"/>
  <c r="I41" i="39"/>
  <c r="I23" i="39"/>
  <c r="I24" i="39"/>
  <c r="I22" i="39"/>
  <c r="I21" i="39"/>
  <c r="I19" i="39"/>
  <c r="I18" i="39"/>
  <c r="I17" i="39"/>
  <c r="I16" i="39"/>
  <c r="I8" i="39"/>
  <c r="D12" i="38"/>
  <c r="D42" i="38"/>
  <c r="D47" i="38"/>
  <c r="D50" i="38"/>
  <c r="D58" i="38"/>
  <c r="D67" i="38"/>
  <c r="F12" i="38"/>
  <c r="F25" i="38"/>
  <c r="F32" i="38" s="1"/>
  <c r="F39" i="38" s="1"/>
  <c r="F42" i="38"/>
  <c r="F47" i="38"/>
  <c r="F50" i="38"/>
  <c r="F58" i="38"/>
  <c r="F67" i="38"/>
  <c r="G12" i="38"/>
  <c r="G25" i="38"/>
  <c r="G32" i="38" s="1"/>
  <c r="G39" i="38" s="1"/>
  <c r="G42" i="38"/>
  <c r="G47" i="38"/>
  <c r="G50" i="38"/>
  <c r="G58" i="38"/>
  <c r="G67" i="38"/>
  <c r="H12" i="38"/>
  <c r="H25" i="38"/>
  <c r="H32" i="38" s="1"/>
  <c r="H39" i="38" s="1"/>
  <c r="H42" i="38"/>
  <c r="H47" i="38"/>
  <c r="H50" i="38"/>
  <c r="H58" i="38"/>
  <c r="H67" i="38"/>
  <c r="D32" i="38"/>
  <c r="D39" i="38"/>
  <c r="I66" i="38"/>
  <c r="I65" i="38"/>
  <c r="I64" i="38"/>
  <c r="I63" i="38"/>
  <c r="I62" i="38"/>
  <c r="I57" i="38"/>
  <c r="I56" i="38"/>
  <c r="I55" i="38"/>
  <c r="I54" i="38"/>
  <c r="I49" i="38"/>
  <c r="I46" i="38"/>
  <c r="I45" i="38"/>
  <c r="I44" i="38"/>
  <c r="I41" i="38"/>
  <c r="I23" i="38"/>
  <c r="I24" i="38"/>
  <c r="I22" i="38"/>
  <c r="I21" i="38"/>
  <c r="I19" i="38"/>
  <c r="I18" i="38"/>
  <c r="I17" i="38"/>
  <c r="I16" i="38"/>
  <c r="I8" i="38"/>
  <c r="D12" i="37"/>
  <c r="D25" i="37"/>
  <c r="D42" i="37"/>
  <c r="D47" i="37"/>
  <c r="D50" i="37"/>
  <c r="D58" i="37"/>
  <c r="D67" i="37"/>
  <c r="F25" i="37"/>
  <c r="F32" i="37" s="1"/>
  <c r="F39" i="37" s="1"/>
  <c r="F42" i="37"/>
  <c r="F47" i="37"/>
  <c r="F50" i="37"/>
  <c r="F58" i="37"/>
  <c r="F67" i="37"/>
  <c r="G12" i="37"/>
  <c r="G25" i="37"/>
  <c r="G32" i="37" s="1"/>
  <c r="G39" i="37" s="1"/>
  <c r="G42" i="37"/>
  <c r="G47" i="37"/>
  <c r="G50" i="37"/>
  <c r="G58" i="37"/>
  <c r="G67" i="37"/>
  <c r="H12" i="37"/>
  <c r="H25" i="37"/>
  <c r="H32" i="37" s="1"/>
  <c r="H39" i="37" s="1"/>
  <c r="H42" i="37"/>
  <c r="H47" i="37"/>
  <c r="H50" i="37"/>
  <c r="H58" i="37"/>
  <c r="H67" i="37"/>
  <c r="D32" i="37"/>
  <c r="D39" i="37"/>
  <c r="I66" i="37"/>
  <c r="I65" i="37"/>
  <c r="I64" i="37"/>
  <c r="I63" i="37"/>
  <c r="I62" i="37"/>
  <c r="I57" i="37"/>
  <c r="I56" i="37"/>
  <c r="I55" i="37"/>
  <c r="I54" i="37"/>
  <c r="I49" i="37"/>
  <c r="I46" i="37"/>
  <c r="I45" i="37"/>
  <c r="I44" i="37"/>
  <c r="I41" i="37"/>
  <c r="I23" i="37"/>
  <c r="I24" i="37"/>
  <c r="E32" i="37"/>
  <c r="E39" i="37" s="1"/>
  <c r="I22" i="37"/>
  <c r="I21" i="37"/>
  <c r="I19" i="37"/>
  <c r="I18" i="37"/>
  <c r="I17" i="37"/>
  <c r="I16" i="37"/>
  <c r="I8" i="37"/>
  <c r="D12" i="36"/>
  <c r="D25" i="36"/>
  <c r="D42" i="36"/>
  <c r="D47" i="36"/>
  <c r="D50" i="36"/>
  <c r="D58" i="36"/>
  <c r="D67" i="36"/>
  <c r="E50" i="36"/>
  <c r="F12" i="36"/>
  <c r="F25" i="36"/>
  <c r="F32" i="36" s="1"/>
  <c r="F39" i="36" s="1"/>
  <c r="F42" i="36"/>
  <c r="F47" i="36"/>
  <c r="F50" i="36"/>
  <c r="F58" i="36"/>
  <c r="F67" i="36"/>
  <c r="G12" i="36"/>
  <c r="G25" i="36"/>
  <c r="G32" i="36" s="1"/>
  <c r="G39" i="36" s="1"/>
  <c r="G42" i="36"/>
  <c r="G47" i="36"/>
  <c r="G50" i="36"/>
  <c r="G58" i="36"/>
  <c r="G67" i="36"/>
  <c r="H12" i="36"/>
  <c r="H25" i="36"/>
  <c r="H32" i="36" s="1"/>
  <c r="H39" i="36" s="1"/>
  <c r="H42" i="36"/>
  <c r="H47" i="36"/>
  <c r="H50" i="36"/>
  <c r="H58" i="36"/>
  <c r="H67" i="36"/>
  <c r="D32" i="36"/>
  <c r="D39" i="36"/>
  <c r="I66" i="36"/>
  <c r="I65" i="36"/>
  <c r="I64" i="36"/>
  <c r="I63" i="36"/>
  <c r="I62" i="36"/>
  <c r="I57" i="36"/>
  <c r="I56" i="36"/>
  <c r="I55" i="36"/>
  <c r="I54" i="36"/>
  <c r="I49" i="36"/>
  <c r="I46" i="36"/>
  <c r="I45" i="36"/>
  <c r="I44" i="36"/>
  <c r="I41" i="36"/>
  <c r="I23" i="36"/>
  <c r="I24" i="36"/>
  <c r="E32" i="36"/>
  <c r="E39" i="36" s="1"/>
  <c r="I22" i="36"/>
  <c r="I21" i="36"/>
  <c r="I19" i="36"/>
  <c r="I18" i="36"/>
  <c r="I17" i="36"/>
  <c r="I16" i="36"/>
  <c r="I8" i="36"/>
  <c r="D12" i="35"/>
  <c r="D25" i="35"/>
  <c r="D42" i="35"/>
  <c r="D47" i="35"/>
  <c r="D50" i="35"/>
  <c r="D58" i="35"/>
  <c r="D67" i="35"/>
  <c r="E50" i="35"/>
  <c r="F12" i="35"/>
  <c r="F25" i="35"/>
  <c r="F32" i="35" s="1"/>
  <c r="F39" i="35" s="1"/>
  <c r="F42" i="35"/>
  <c r="F47" i="35"/>
  <c r="F50" i="35"/>
  <c r="F58" i="35"/>
  <c r="F67" i="35"/>
  <c r="G12" i="35"/>
  <c r="G25" i="35"/>
  <c r="G32" i="35" s="1"/>
  <c r="G39" i="35" s="1"/>
  <c r="G42" i="35"/>
  <c r="G47" i="35"/>
  <c r="G50" i="35"/>
  <c r="G58" i="35"/>
  <c r="G67" i="35"/>
  <c r="H12" i="35"/>
  <c r="H25" i="35"/>
  <c r="H32" i="35" s="1"/>
  <c r="H39" i="35" s="1"/>
  <c r="H42" i="35"/>
  <c r="H47" i="35"/>
  <c r="H50" i="35"/>
  <c r="H58" i="35"/>
  <c r="H67" i="35"/>
  <c r="D32" i="35"/>
  <c r="D39" i="35"/>
  <c r="I66" i="35"/>
  <c r="I65" i="35"/>
  <c r="I64" i="35"/>
  <c r="I63" i="35"/>
  <c r="I62" i="35"/>
  <c r="I57" i="35"/>
  <c r="I56" i="35"/>
  <c r="I55" i="35"/>
  <c r="I54" i="35"/>
  <c r="I49" i="35"/>
  <c r="I46" i="35"/>
  <c r="I45" i="35"/>
  <c r="I44" i="35"/>
  <c r="I41" i="35"/>
  <c r="I23" i="35"/>
  <c r="I24" i="35"/>
  <c r="I22" i="35"/>
  <c r="I21" i="35"/>
  <c r="I19" i="35"/>
  <c r="I18" i="35"/>
  <c r="I17" i="35"/>
  <c r="I16" i="35"/>
  <c r="I8" i="35"/>
  <c r="D12" i="34"/>
  <c r="D25" i="34"/>
  <c r="D42" i="34"/>
  <c r="D47" i="34"/>
  <c r="D50" i="34"/>
  <c r="D58" i="34"/>
  <c r="D67" i="34"/>
  <c r="E50" i="34"/>
  <c r="F12" i="34"/>
  <c r="F25" i="34"/>
  <c r="F32" i="34" s="1"/>
  <c r="F39" i="34" s="1"/>
  <c r="F42" i="34"/>
  <c r="F50" i="34"/>
  <c r="F58" i="34"/>
  <c r="F67" i="34"/>
  <c r="G12" i="34"/>
  <c r="G25" i="34"/>
  <c r="G32" i="34" s="1"/>
  <c r="G39" i="34" s="1"/>
  <c r="G42" i="34"/>
  <c r="G47" i="34"/>
  <c r="G50" i="34"/>
  <c r="G58" i="34"/>
  <c r="G67" i="34"/>
  <c r="H12" i="34"/>
  <c r="H25" i="34"/>
  <c r="H32" i="34" s="1"/>
  <c r="H39" i="34" s="1"/>
  <c r="H42" i="34"/>
  <c r="H47" i="34"/>
  <c r="H50" i="34"/>
  <c r="H58" i="34"/>
  <c r="H67" i="34"/>
  <c r="D32" i="34"/>
  <c r="D39" i="34"/>
  <c r="I66" i="34"/>
  <c r="I65" i="34"/>
  <c r="I64" i="34"/>
  <c r="I63" i="34"/>
  <c r="I62" i="34"/>
  <c r="I57" i="34"/>
  <c r="I56" i="34"/>
  <c r="I55" i="34"/>
  <c r="I54" i="34"/>
  <c r="I49" i="34"/>
  <c r="I46" i="34"/>
  <c r="I45" i="34"/>
  <c r="I44" i="34"/>
  <c r="I41" i="34"/>
  <c r="I23" i="34"/>
  <c r="I24" i="34"/>
  <c r="I22" i="34"/>
  <c r="I21" i="34"/>
  <c r="I19" i="34"/>
  <c r="I18" i="34"/>
  <c r="I17" i="34"/>
  <c r="I16" i="34"/>
  <c r="I8" i="34"/>
  <c r="D12" i="33"/>
  <c r="D25" i="33"/>
  <c r="D42" i="33"/>
  <c r="D47" i="33"/>
  <c r="D50" i="33"/>
  <c r="D58" i="33"/>
  <c r="D67" i="33"/>
  <c r="E42" i="33"/>
  <c r="E47" i="33"/>
  <c r="E50" i="33"/>
  <c r="F12" i="33"/>
  <c r="F25" i="33"/>
  <c r="F32" i="33" s="1"/>
  <c r="F39" i="33" s="1"/>
  <c r="F42" i="33"/>
  <c r="F47" i="33"/>
  <c r="F50" i="33"/>
  <c r="F58" i="33"/>
  <c r="F67" i="33"/>
  <c r="G12" i="33"/>
  <c r="G25" i="33"/>
  <c r="G32" i="33" s="1"/>
  <c r="G39" i="33" s="1"/>
  <c r="G42" i="33"/>
  <c r="G47" i="33"/>
  <c r="G50" i="33"/>
  <c r="G58" i="33"/>
  <c r="G67" i="33"/>
  <c r="H12" i="33"/>
  <c r="H25" i="33"/>
  <c r="H32" i="33" s="1"/>
  <c r="H39" i="33" s="1"/>
  <c r="H42" i="33"/>
  <c r="H47" i="33"/>
  <c r="H50" i="33"/>
  <c r="H58" i="33"/>
  <c r="H67" i="33"/>
  <c r="D32" i="33"/>
  <c r="D39" i="33"/>
  <c r="I66" i="33"/>
  <c r="I65" i="33"/>
  <c r="I64" i="33"/>
  <c r="I63" i="33"/>
  <c r="I62" i="33"/>
  <c r="I57" i="33"/>
  <c r="I56" i="33"/>
  <c r="I55" i="33"/>
  <c r="I54" i="33"/>
  <c r="I49" i="33"/>
  <c r="I46" i="33"/>
  <c r="I45" i="33"/>
  <c r="I44" i="33"/>
  <c r="I41" i="33"/>
  <c r="I23" i="33"/>
  <c r="I24" i="33"/>
  <c r="E32" i="33"/>
  <c r="E39" i="33" s="1"/>
  <c r="I22" i="33"/>
  <c r="I21" i="33"/>
  <c r="I19" i="33"/>
  <c r="I18" i="33"/>
  <c r="I17" i="33"/>
  <c r="I16" i="33"/>
  <c r="I8" i="33"/>
  <c r="D12" i="32"/>
  <c r="D25" i="32"/>
  <c r="D42" i="32"/>
  <c r="D47" i="32"/>
  <c r="D50" i="32"/>
  <c r="D58" i="32"/>
  <c r="D67" i="32"/>
  <c r="E42" i="32"/>
  <c r="E50" i="32"/>
  <c r="F12" i="32"/>
  <c r="F25" i="32"/>
  <c r="F42" i="32"/>
  <c r="F47" i="32"/>
  <c r="F50" i="32"/>
  <c r="F58" i="32"/>
  <c r="F67" i="32"/>
  <c r="G12" i="32"/>
  <c r="G25" i="32"/>
  <c r="G32" i="32" s="1"/>
  <c r="G39" i="32" s="1"/>
  <c r="G42" i="32"/>
  <c r="G47" i="32"/>
  <c r="G50" i="32"/>
  <c r="G58" i="32"/>
  <c r="G67" i="32"/>
  <c r="H12" i="32"/>
  <c r="H25" i="32"/>
  <c r="H42" i="32"/>
  <c r="H47" i="32"/>
  <c r="H50" i="32"/>
  <c r="H58" i="32"/>
  <c r="H67" i="32"/>
  <c r="D32" i="32"/>
  <c r="D39" i="32"/>
  <c r="I66" i="32"/>
  <c r="I65" i="32"/>
  <c r="I64" i="32"/>
  <c r="I63" i="32"/>
  <c r="I62" i="32"/>
  <c r="I57" i="32"/>
  <c r="I56" i="32"/>
  <c r="I55" i="32"/>
  <c r="I54" i="32"/>
  <c r="I49" i="32"/>
  <c r="I46" i="32"/>
  <c r="I45" i="32"/>
  <c r="I44" i="32"/>
  <c r="I41" i="32"/>
  <c r="I23" i="32"/>
  <c r="I24" i="32"/>
  <c r="H32" i="32"/>
  <c r="H39" i="32" s="1"/>
  <c r="I22" i="32"/>
  <c r="I21" i="32"/>
  <c r="I19" i="32"/>
  <c r="I18" i="32"/>
  <c r="I17" i="32"/>
  <c r="I16" i="32"/>
  <c r="D12" i="31"/>
  <c r="D25" i="31"/>
  <c r="D42" i="31"/>
  <c r="D47" i="31"/>
  <c r="D50" i="31"/>
  <c r="D58" i="31"/>
  <c r="D67" i="31"/>
  <c r="E50" i="31"/>
  <c r="F12" i="31"/>
  <c r="F25" i="31"/>
  <c r="F32" i="31" s="1"/>
  <c r="F39" i="31" s="1"/>
  <c r="F42" i="31"/>
  <c r="F50" i="31"/>
  <c r="F58" i="31"/>
  <c r="F67" i="31"/>
  <c r="G12" i="31"/>
  <c r="G25" i="31"/>
  <c r="G32" i="31" s="1"/>
  <c r="G39" i="31" s="1"/>
  <c r="G42" i="31"/>
  <c r="G47" i="31"/>
  <c r="G50" i="31"/>
  <c r="G58" i="31"/>
  <c r="G67" i="31"/>
  <c r="H12" i="31"/>
  <c r="H25" i="31"/>
  <c r="H32" i="31" s="1"/>
  <c r="H39" i="31" s="1"/>
  <c r="H42" i="31"/>
  <c r="H47" i="31"/>
  <c r="H50" i="31"/>
  <c r="H58" i="31"/>
  <c r="H67" i="31"/>
  <c r="D32" i="31"/>
  <c r="D39" i="31"/>
  <c r="I66" i="31"/>
  <c r="I65" i="31"/>
  <c r="I64" i="31"/>
  <c r="I63" i="31"/>
  <c r="I62" i="31"/>
  <c r="I57" i="31"/>
  <c r="I56" i="31"/>
  <c r="I55" i="31"/>
  <c r="I54" i="31"/>
  <c r="I49" i="31"/>
  <c r="I46" i="31"/>
  <c r="I45" i="31"/>
  <c r="I44" i="31"/>
  <c r="I41" i="31"/>
  <c r="I23" i="31"/>
  <c r="I24" i="31"/>
  <c r="I22" i="31"/>
  <c r="I21" i="31"/>
  <c r="I19" i="31"/>
  <c r="I18" i="31"/>
  <c r="I17" i="31"/>
  <c r="I16" i="31"/>
  <c r="I8" i="31"/>
  <c r="D12" i="30"/>
  <c r="D25" i="30"/>
  <c r="D42" i="30"/>
  <c r="D47" i="30"/>
  <c r="D50" i="30"/>
  <c r="D58" i="30"/>
  <c r="D67" i="30"/>
  <c r="F12" i="30"/>
  <c r="F25" i="30"/>
  <c r="F32" i="30" s="1"/>
  <c r="F39" i="30" s="1"/>
  <c r="F42" i="30"/>
  <c r="F47" i="30"/>
  <c r="F50" i="30"/>
  <c r="F58" i="30"/>
  <c r="F67" i="30"/>
  <c r="G12" i="30"/>
  <c r="G25" i="30"/>
  <c r="G32" i="30" s="1"/>
  <c r="G39" i="30" s="1"/>
  <c r="G42" i="30"/>
  <c r="G47" i="30"/>
  <c r="G50" i="30"/>
  <c r="G58" i="30"/>
  <c r="G67" i="30"/>
  <c r="H25" i="30"/>
  <c r="H42" i="30"/>
  <c r="H47" i="30"/>
  <c r="H50" i="30"/>
  <c r="H58" i="30"/>
  <c r="H67" i="30"/>
  <c r="D32" i="30"/>
  <c r="D39" i="30"/>
  <c r="I66" i="30"/>
  <c r="I65" i="30"/>
  <c r="I64" i="30"/>
  <c r="I63" i="30"/>
  <c r="I62" i="30"/>
  <c r="I57" i="30"/>
  <c r="I56" i="30"/>
  <c r="I55" i="30"/>
  <c r="I54" i="30"/>
  <c r="I49" i="30"/>
  <c r="I46" i="30"/>
  <c r="I45" i="30"/>
  <c r="I44" i="30"/>
  <c r="I41" i="30"/>
  <c r="I23" i="30"/>
  <c r="I24" i="30"/>
  <c r="I22" i="30"/>
  <c r="I21" i="30"/>
  <c r="I19" i="30"/>
  <c r="I18" i="30"/>
  <c r="I17" i="30"/>
  <c r="I16" i="30"/>
  <c r="I8" i="30"/>
  <c r="D12" i="28"/>
  <c r="D25" i="28"/>
  <c r="D42" i="28"/>
  <c r="D47" i="28"/>
  <c r="D50" i="28"/>
  <c r="D58" i="28"/>
  <c r="D67" i="28"/>
  <c r="E50" i="28"/>
  <c r="E58" i="28"/>
  <c r="F12" i="28"/>
  <c r="F25" i="28"/>
  <c r="F32" i="28" s="1"/>
  <c r="F39" i="28" s="1"/>
  <c r="F42" i="28"/>
  <c r="F47" i="28"/>
  <c r="F50" i="28"/>
  <c r="F58" i="28"/>
  <c r="F67" i="28"/>
  <c r="G12" i="28"/>
  <c r="G25" i="28"/>
  <c r="G32" i="28" s="1"/>
  <c r="G39" i="28" s="1"/>
  <c r="G42" i="28"/>
  <c r="G47" i="28"/>
  <c r="G50" i="28"/>
  <c r="G58" i="28"/>
  <c r="G67" i="28"/>
  <c r="H12" i="28"/>
  <c r="H25" i="28"/>
  <c r="H32" i="28" s="1"/>
  <c r="H39" i="28" s="1"/>
  <c r="H42" i="28"/>
  <c r="H47" i="28"/>
  <c r="H50" i="28"/>
  <c r="H58" i="28"/>
  <c r="H67" i="28"/>
  <c r="D32" i="28"/>
  <c r="D39" i="28"/>
  <c r="I66" i="28"/>
  <c r="I65" i="28"/>
  <c r="I64" i="28"/>
  <c r="I63" i="28"/>
  <c r="I62" i="28"/>
  <c r="I57" i="28"/>
  <c r="I56" i="28"/>
  <c r="I55" i="28"/>
  <c r="I54" i="28"/>
  <c r="I49" i="28"/>
  <c r="I46" i="28"/>
  <c r="I45" i="28"/>
  <c r="I44" i="28"/>
  <c r="I41" i="28"/>
  <c r="I23" i="28"/>
  <c r="I24" i="28"/>
  <c r="I22" i="28"/>
  <c r="I21" i="28"/>
  <c r="I19" i="28"/>
  <c r="I18" i="28"/>
  <c r="I17" i="28"/>
  <c r="I16" i="28"/>
  <c r="I8" i="28"/>
  <c r="D12" i="26"/>
  <c r="D25" i="26"/>
  <c r="D42" i="26"/>
  <c r="D47" i="26"/>
  <c r="D50" i="26"/>
  <c r="D58" i="26"/>
  <c r="D67" i="26"/>
  <c r="E50" i="26"/>
  <c r="F12" i="26"/>
  <c r="F25" i="26"/>
  <c r="F32" i="26" s="1"/>
  <c r="F39" i="26" s="1"/>
  <c r="F42" i="26"/>
  <c r="F47" i="26"/>
  <c r="F50" i="26"/>
  <c r="F58" i="26"/>
  <c r="F67" i="26"/>
  <c r="G12" i="26"/>
  <c r="G25" i="26"/>
  <c r="G32" i="26" s="1"/>
  <c r="G39" i="26" s="1"/>
  <c r="G42" i="26"/>
  <c r="G47" i="26"/>
  <c r="G50" i="26"/>
  <c r="G58" i="26"/>
  <c r="G67" i="26"/>
  <c r="H12" i="26"/>
  <c r="H25" i="26"/>
  <c r="H32" i="26" s="1"/>
  <c r="H39" i="26" s="1"/>
  <c r="H42" i="26"/>
  <c r="H47" i="26"/>
  <c r="H50" i="26"/>
  <c r="H58" i="26"/>
  <c r="H67" i="26"/>
  <c r="D32" i="26"/>
  <c r="D69" i="26" s="1"/>
  <c r="C9" i="19" s="1"/>
  <c r="D39" i="26"/>
  <c r="I66" i="26"/>
  <c r="I65" i="26"/>
  <c r="I64" i="26"/>
  <c r="I63" i="26"/>
  <c r="I62" i="26"/>
  <c r="I57" i="26"/>
  <c r="I56" i="26"/>
  <c r="I55" i="26"/>
  <c r="I54" i="26"/>
  <c r="I49" i="26"/>
  <c r="I46" i="26"/>
  <c r="I45" i="26"/>
  <c r="I44" i="26"/>
  <c r="I41" i="26"/>
  <c r="I23" i="26"/>
  <c r="I24" i="26"/>
  <c r="I22" i="26"/>
  <c r="I21" i="26"/>
  <c r="I19" i="26"/>
  <c r="I18" i="26"/>
  <c r="I17" i="26"/>
  <c r="I16" i="26"/>
  <c r="I8" i="26"/>
  <c r="D12" i="25"/>
  <c r="D25" i="25"/>
  <c r="D42" i="25"/>
  <c r="D47" i="25"/>
  <c r="D50" i="25"/>
  <c r="D58" i="25"/>
  <c r="D67" i="25"/>
  <c r="F12" i="25"/>
  <c r="F25" i="25"/>
  <c r="F32" i="25" s="1"/>
  <c r="F39" i="25" s="1"/>
  <c r="F42" i="25"/>
  <c r="F47" i="25"/>
  <c r="F50" i="25"/>
  <c r="F58" i="25"/>
  <c r="F67" i="25"/>
  <c r="G12" i="25"/>
  <c r="G25" i="25"/>
  <c r="G32" i="25" s="1"/>
  <c r="G39" i="25" s="1"/>
  <c r="G42" i="25"/>
  <c r="G47" i="25"/>
  <c r="G50" i="25"/>
  <c r="G58" i="25"/>
  <c r="G67" i="25"/>
  <c r="H12" i="25"/>
  <c r="H25" i="25"/>
  <c r="H32" i="25" s="1"/>
  <c r="H39" i="25" s="1"/>
  <c r="H42" i="25"/>
  <c r="H47" i="25"/>
  <c r="H50" i="25"/>
  <c r="H58" i="25"/>
  <c r="H67" i="25"/>
  <c r="D32" i="25"/>
  <c r="D39" i="25"/>
  <c r="I66" i="25"/>
  <c r="I65" i="25"/>
  <c r="I64" i="25"/>
  <c r="I63" i="25"/>
  <c r="I62" i="25"/>
  <c r="I57" i="25"/>
  <c r="I56" i="25"/>
  <c r="I55" i="25"/>
  <c r="I54" i="25"/>
  <c r="I49" i="25"/>
  <c r="I46" i="25"/>
  <c r="I45" i="25"/>
  <c r="I44" i="25"/>
  <c r="I41" i="25"/>
  <c r="I23" i="25"/>
  <c r="I24" i="25"/>
  <c r="I22" i="25"/>
  <c r="I21" i="25"/>
  <c r="I19" i="25"/>
  <c r="I18" i="25"/>
  <c r="I17" i="25"/>
  <c r="I16" i="25"/>
  <c r="I8" i="25"/>
  <c r="D12" i="24"/>
  <c r="D25" i="24"/>
  <c r="D42" i="24"/>
  <c r="D47" i="24"/>
  <c r="D50" i="24"/>
  <c r="D58" i="24"/>
  <c r="D67" i="24"/>
  <c r="E50" i="24"/>
  <c r="F12" i="24"/>
  <c r="F25" i="24"/>
  <c r="F32" i="24" s="1"/>
  <c r="F39" i="24" s="1"/>
  <c r="F42" i="24"/>
  <c r="F47" i="24"/>
  <c r="F50" i="24"/>
  <c r="F58" i="24"/>
  <c r="F67" i="24"/>
  <c r="G12" i="24"/>
  <c r="G25" i="24"/>
  <c r="G32" i="24" s="1"/>
  <c r="G39" i="24" s="1"/>
  <c r="G42" i="24"/>
  <c r="G50" i="24"/>
  <c r="G58" i="24"/>
  <c r="G67" i="24"/>
  <c r="H12" i="24"/>
  <c r="H25" i="24"/>
  <c r="H32" i="24" s="1"/>
  <c r="H39" i="24" s="1"/>
  <c r="H42" i="24"/>
  <c r="H47" i="24"/>
  <c r="H50" i="24"/>
  <c r="H58" i="24"/>
  <c r="H67" i="24"/>
  <c r="D32" i="24"/>
  <c r="D39" i="24"/>
  <c r="I66" i="24"/>
  <c r="I65" i="24"/>
  <c r="I64" i="24"/>
  <c r="I63" i="24"/>
  <c r="I62" i="24"/>
  <c r="I57" i="24"/>
  <c r="I56" i="24"/>
  <c r="I55" i="24"/>
  <c r="I54" i="24"/>
  <c r="I49" i="24"/>
  <c r="I46" i="24"/>
  <c r="I45" i="24"/>
  <c r="I44" i="24"/>
  <c r="I41" i="24"/>
  <c r="I23" i="24"/>
  <c r="I24" i="24"/>
  <c r="I22" i="24"/>
  <c r="I21" i="24"/>
  <c r="I19" i="24"/>
  <c r="I18" i="24"/>
  <c r="I17" i="24"/>
  <c r="I16" i="24"/>
  <c r="I8" i="24"/>
  <c r="D12" i="23"/>
  <c r="D25" i="23"/>
  <c r="D42" i="23"/>
  <c r="D47" i="23"/>
  <c r="D50" i="23"/>
  <c r="D58" i="23"/>
  <c r="D67" i="23"/>
  <c r="E50" i="23"/>
  <c r="F12" i="23"/>
  <c r="F25" i="23"/>
  <c r="F32" i="23" s="1"/>
  <c r="F39" i="23" s="1"/>
  <c r="F42" i="23"/>
  <c r="F47" i="23"/>
  <c r="F50" i="23"/>
  <c r="F58" i="23"/>
  <c r="F67" i="23"/>
  <c r="G12" i="23"/>
  <c r="G25" i="23"/>
  <c r="G32" i="23" s="1"/>
  <c r="G39" i="23" s="1"/>
  <c r="G42" i="23"/>
  <c r="G47" i="23"/>
  <c r="G50" i="23"/>
  <c r="G58" i="23"/>
  <c r="G67" i="23"/>
  <c r="H12" i="23"/>
  <c r="H25" i="23"/>
  <c r="H32" i="23" s="1"/>
  <c r="H39" i="23" s="1"/>
  <c r="H42" i="23"/>
  <c r="H47" i="23"/>
  <c r="H50" i="23"/>
  <c r="H58" i="23"/>
  <c r="H67" i="23"/>
  <c r="D32" i="23"/>
  <c r="D39" i="23"/>
  <c r="I66" i="23"/>
  <c r="I65" i="23"/>
  <c r="I64" i="23"/>
  <c r="I63" i="23"/>
  <c r="I62" i="23"/>
  <c r="I57" i="23"/>
  <c r="I56" i="23"/>
  <c r="I55" i="23"/>
  <c r="I54" i="23"/>
  <c r="I49" i="23"/>
  <c r="I46" i="23"/>
  <c r="I45" i="23"/>
  <c r="I44" i="23"/>
  <c r="I41" i="23"/>
  <c r="I23" i="23"/>
  <c r="I24" i="23"/>
  <c r="I22" i="23"/>
  <c r="I21" i="23"/>
  <c r="I19" i="23"/>
  <c r="I18" i="23"/>
  <c r="I17" i="23"/>
  <c r="I16" i="23"/>
  <c r="I8" i="23"/>
  <c r="D12" i="22"/>
  <c r="D25" i="22"/>
  <c r="D42" i="22"/>
  <c r="D47" i="22"/>
  <c r="D50" i="22"/>
  <c r="D58" i="22"/>
  <c r="D67" i="22"/>
  <c r="F12" i="22"/>
  <c r="F25" i="22"/>
  <c r="F32" i="22" s="1"/>
  <c r="F39" i="22" s="1"/>
  <c r="F42" i="22"/>
  <c r="F47" i="22"/>
  <c r="F50" i="22"/>
  <c r="F58" i="22"/>
  <c r="F67" i="22"/>
  <c r="G12" i="22"/>
  <c r="G25" i="22"/>
  <c r="G32" i="22" s="1"/>
  <c r="G39" i="22" s="1"/>
  <c r="G42" i="22"/>
  <c r="G47" i="22"/>
  <c r="G58" i="22"/>
  <c r="G67" i="22"/>
  <c r="H12" i="22"/>
  <c r="H25" i="22"/>
  <c r="H32" i="22" s="1"/>
  <c r="H39" i="22" s="1"/>
  <c r="H42" i="22"/>
  <c r="H47" i="22"/>
  <c r="H50" i="22"/>
  <c r="H58" i="22"/>
  <c r="H67" i="22"/>
  <c r="D32" i="22"/>
  <c r="D39" i="22"/>
  <c r="I66" i="22"/>
  <c r="I65" i="22"/>
  <c r="I64" i="22"/>
  <c r="I63" i="22"/>
  <c r="I62" i="22"/>
  <c r="I57" i="22"/>
  <c r="I56" i="22"/>
  <c r="I55" i="22"/>
  <c r="I54" i="22"/>
  <c r="I49" i="22"/>
  <c r="I46" i="22"/>
  <c r="I45" i="22"/>
  <c r="I44" i="22"/>
  <c r="I41" i="22"/>
  <c r="I23" i="22"/>
  <c r="I24" i="22"/>
  <c r="I22" i="22"/>
  <c r="I21" i="22"/>
  <c r="I19" i="22"/>
  <c r="I18" i="22"/>
  <c r="I17" i="22"/>
  <c r="I16" i="22"/>
  <c r="I8" i="22"/>
  <c r="D39" i="1"/>
  <c r="D32" i="1"/>
  <c r="H25" i="1"/>
  <c r="H32" i="1" s="1"/>
  <c r="H39" i="1" s="1"/>
  <c r="G25" i="1"/>
  <c r="G32" i="1" s="1"/>
  <c r="G39" i="1" s="1"/>
  <c r="F25" i="1"/>
  <c r="F32" i="1" s="1"/>
  <c r="F39" i="1" s="1"/>
  <c r="I63" i="1"/>
  <c r="I64" i="1"/>
  <c r="I65" i="1"/>
  <c r="I66" i="1"/>
  <c r="I62" i="1"/>
  <c r="H67" i="1"/>
  <c r="G67" i="1"/>
  <c r="F67" i="1"/>
  <c r="I55" i="1"/>
  <c r="I56" i="1"/>
  <c r="I57" i="1"/>
  <c r="I54" i="1"/>
  <c r="H58" i="1"/>
  <c r="G58" i="1"/>
  <c r="F58" i="1"/>
  <c r="I49" i="1"/>
  <c r="H50" i="1"/>
  <c r="G50" i="1"/>
  <c r="F50" i="1"/>
  <c r="I45" i="1"/>
  <c r="I46" i="1"/>
  <c r="I44" i="1"/>
  <c r="H47" i="1"/>
  <c r="G47" i="1"/>
  <c r="F47" i="1"/>
  <c r="I41" i="1"/>
  <c r="I22" i="1"/>
  <c r="I23" i="1"/>
  <c r="I24" i="1"/>
  <c r="I21" i="1"/>
  <c r="I17" i="1"/>
  <c r="I18" i="1"/>
  <c r="I19" i="1"/>
  <c r="I16" i="1"/>
  <c r="H42" i="1"/>
  <c r="G42" i="1"/>
  <c r="F42" i="1"/>
  <c r="H12" i="1"/>
  <c r="I8" i="1"/>
  <c r="G12" i="1"/>
  <c r="F12" i="1"/>
  <c r="C4" i="1"/>
  <c r="D67" i="1"/>
  <c r="D50" i="1"/>
  <c r="D47" i="1"/>
  <c r="D42" i="1"/>
  <c r="D12" i="1"/>
  <c r="D58" i="1"/>
  <c r="D25" i="1"/>
  <c r="D69" i="39" l="1"/>
  <c r="C20" i="19" s="1"/>
  <c r="D69" i="34"/>
  <c r="C15" i="19" s="1"/>
  <c r="I50" i="23"/>
  <c r="I50" i="39"/>
  <c r="D69" i="36"/>
  <c r="C17" i="19" s="1"/>
  <c r="I67" i="30"/>
  <c r="D69" i="38"/>
  <c r="C19" i="19" s="1"/>
  <c r="I67" i="32"/>
  <c r="D69" i="24"/>
  <c r="C7" i="19" s="1"/>
  <c r="I50" i="31"/>
  <c r="D69" i="35"/>
  <c r="C16" i="19" s="1"/>
  <c r="D69" i="40"/>
  <c r="C21" i="19" s="1"/>
  <c r="E68" i="24"/>
  <c r="D69" i="33"/>
  <c r="C14" i="19" s="1"/>
  <c r="I50" i="40"/>
  <c r="D68" i="25"/>
  <c r="D68" i="28"/>
  <c r="D68" i="31"/>
  <c r="I47" i="33"/>
  <c r="D68" i="33"/>
  <c r="I50" i="36"/>
  <c r="D68" i="36"/>
  <c r="E68" i="1"/>
  <c r="E68" i="38"/>
  <c r="E68" i="32"/>
  <c r="D69" i="28"/>
  <c r="C10" i="19" s="1"/>
  <c r="I67" i="31"/>
  <c r="I42" i="31"/>
  <c r="E68" i="31"/>
  <c r="I50" i="32"/>
  <c r="D68" i="32"/>
  <c r="E68" i="33"/>
  <c r="I67" i="35"/>
  <c r="E68" i="36"/>
  <c r="I67" i="38"/>
  <c r="I50" i="38"/>
  <c r="D68" i="38"/>
  <c r="E68" i="22"/>
  <c r="E68" i="37"/>
  <c r="E68" i="40"/>
  <c r="D68" i="23"/>
  <c r="I50" i="24"/>
  <c r="I67" i="28"/>
  <c r="I67" i="33"/>
  <c r="I42" i="33"/>
  <c r="I50" i="34"/>
  <c r="D68" i="34"/>
  <c r="I67" i="36"/>
  <c r="D68" i="37"/>
  <c r="D68" i="40"/>
  <c r="E68" i="26"/>
  <c r="I67" i="37"/>
  <c r="D68" i="1"/>
  <c r="D69" i="22"/>
  <c r="C5" i="19" s="1"/>
  <c r="D68" i="22"/>
  <c r="D68" i="24"/>
  <c r="I50" i="26"/>
  <c r="D68" i="26"/>
  <c r="I58" i="28"/>
  <c r="I50" i="28"/>
  <c r="D68" i="30"/>
  <c r="D69" i="31"/>
  <c r="C12" i="19" s="1"/>
  <c r="D69" i="32"/>
  <c r="C13" i="19" s="1"/>
  <c r="I42" i="32"/>
  <c r="I50" i="33"/>
  <c r="E68" i="34"/>
  <c r="I50" i="35"/>
  <c r="D68" i="35"/>
  <c r="D69" i="37"/>
  <c r="C18" i="19" s="1"/>
  <c r="D68" i="39"/>
  <c r="I67" i="40"/>
  <c r="E68" i="23"/>
  <c r="E68" i="25"/>
  <c r="E68" i="28"/>
  <c r="E68" i="30"/>
  <c r="E68" i="35"/>
  <c r="E68" i="39"/>
  <c r="D69" i="30"/>
  <c r="C11" i="19" s="1"/>
  <c r="I50" i="1"/>
  <c r="D69" i="25"/>
  <c r="C8" i="19" s="1"/>
  <c r="I47" i="40"/>
  <c r="D69" i="1"/>
  <c r="C4" i="19" s="1"/>
  <c r="D69" i="23"/>
  <c r="C6" i="19" s="1"/>
  <c r="E32" i="25"/>
  <c r="E39" i="25" s="1"/>
  <c r="I47" i="26"/>
  <c r="I47" i="28"/>
  <c r="I67" i="39"/>
  <c r="I47" i="39"/>
  <c r="H68" i="39"/>
  <c r="I47" i="38"/>
  <c r="I42" i="38"/>
  <c r="H68" i="38"/>
  <c r="I47" i="37"/>
  <c r="H68" i="37"/>
  <c r="I47" i="36"/>
  <c r="I42" i="36"/>
  <c r="H68" i="36"/>
  <c r="I47" i="35"/>
  <c r="H68" i="35"/>
  <c r="I67" i="34"/>
  <c r="I47" i="34"/>
  <c r="H68" i="34"/>
  <c r="H68" i="33"/>
  <c r="I47" i="32"/>
  <c r="H68" i="32"/>
  <c r="I47" i="31"/>
  <c r="H68" i="31"/>
  <c r="I47" i="30"/>
  <c r="H68" i="30"/>
  <c r="H32" i="30"/>
  <c r="H39" i="30" s="1"/>
  <c r="H68" i="28"/>
  <c r="I67" i="26"/>
  <c r="H68" i="26"/>
  <c r="I67" i="25"/>
  <c r="I47" i="25"/>
  <c r="H68" i="25"/>
  <c r="H68" i="24"/>
  <c r="H68" i="23"/>
  <c r="H68" i="22"/>
  <c r="I42" i="1"/>
  <c r="H68" i="1"/>
  <c r="H68" i="40"/>
  <c r="I58" i="40"/>
  <c r="I42" i="40"/>
  <c r="G68" i="40"/>
  <c r="I12" i="40"/>
  <c r="I58" i="39"/>
  <c r="I42" i="39"/>
  <c r="G68" i="39"/>
  <c r="I58" i="38"/>
  <c r="G68" i="38"/>
  <c r="I12" i="38"/>
  <c r="I58" i="37"/>
  <c r="I50" i="37"/>
  <c r="I42" i="37"/>
  <c r="G68" i="37"/>
  <c r="I58" i="36"/>
  <c r="G68" i="36"/>
  <c r="I58" i="35"/>
  <c r="I42" i="35"/>
  <c r="G68" i="35"/>
  <c r="I58" i="34"/>
  <c r="I42" i="34"/>
  <c r="G68" i="34"/>
  <c r="I58" i="33"/>
  <c r="G68" i="33"/>
  <c r="I12" i="33"/>
  <c r="I58" i="32"/>
  <c r="G68" i="32"/>
  <c r="I25" i="32"/>
  <c r="I32" i="32" s="1"/>
  <c r="I39" i="32" s="1"/>
  <c r="I12" i="32"/>
  <c r="I58" i="31"/>
  <c r="G68" i="31"/>
  <c r="I12" i="31"/>
  <c r="I58" i="30"/>
  <c r="I50" i="30"/>
  <c r="I42" i="30"/>
  <c r="G68" i="30"/>
  <c r="I12" i="30"/>
  <c r="I42" i="28"/>
  <c r="G68" i="28"/>
  <c r="I12" i="28"/>
  <c r="I58" i="26"/>
  <c r="I42" i="26"/>
  <c r="G68" i="26"/>
  <c r="I12" i="26"/>
  <c r="I58" i="25"/>
  <c r="I50" i="25"/>
  <c r="I42" i="25"/>
  <c r="G68" i="25"/>
  <c r="I12" i="25"/>
  <c r="I67" i="24"/>
  <c r="I58" i="24"/>
  <c r="I47" i="24"/>
  <c r="I42" i="24"/>
  <c r="G68" i="24"/>
  <c r="I12" i="24"/>
  <c r="I67" i="23"/>
  <c r="I58" i="23"/>
  <c r="I47" i="23"/>
  <c r="I42" i="23"/>
  <c r="G68" i="23"/>
  <c r="I12" i="23"/>
  <c r="I67" i="22"/>
  <c r="I58" i="22"/>
  <c r="I47" i="22"/>
  <c r="I42" i="22"/>
  <c r="I50" i="22"/>
  <c r="G68" i="22"/>
  <c r="I67" i="1"/>
  <c r="I58" i="1"/>
  <c r="I47" i="1"/>
  <c r="G68" i="1"/>
  <c r="I25" i="40"/>
  <c r="I32" i="40" s="1"/>
  <c r="I39" i="40" s="1"/>
  <c r="F68" i="40"/>
  <c r="F68" i="39"/>
  <c r="I25" i="39"/>
  <c r="I32" i="39" s="1"/>
  <c r="I39" i="39" s="1"/>
  <c r="I12" i="39"/>
  <c r="I25" i="38"/>
  <c r="I32" i="38" s="1"/>
  <c r="I39" i="38" s="1"/>
  <c r="F68" i="38"/>
  <c r="F68" i="37"/>
  <c r="I25" i="37"/>
  <c r="I32" i="37" s="1"/>
  <c r="I39" i="37" s="1"/>
  <c r="I12" i="37"/>
  <c r="F68" i="36"/>
  <c r="I25" i="36"/>
  <c r="I32" i="36" s="1"/>
  <c r="I39" i="36" s="1"/>
  <c r="I12" i="36"/>
  <c r="F68" i="35"/>
  <c r="I25" i="35"/>
  <c r="I32" i="35" s="1"/>
  <c r="I39" i="35" s="1"/>
  <c r="I12" i="35"/>
  <c r="F68" i="34"/>
  <c r="I25" i="34"/>
  <c r="I32" i="34" s="1"/>
  <c r="I39" i="34" s="1"/>
  <c r="I12" i="34"/>
  <c r="I25" i="33"/>
  <c r="I32" i="33" s="1"/>
  <c r="I39" i="33" s="1"/>
  <c r="F68" i="33"/>
  <c r="F32" i="32"/>
  <c r="F39" i="32" s="1"/>
  <c r="F68" i="32"/>
  <c r="I25" i="31"/>
  <c r="I32" i="31" s="1"/>
  <c r="I39" i="31" s="1"/>
  <c r="F68" i="31"/>
  <c r="I25" i="30"/>
  <c r="I32" i="30" s="1"/>
  <c r="I39" i="30" s="1"/>
  <c r="F68" i="30"/>
  <c r="I25" i="28"/>
  <c r="I32" i="28" s="1"/>
  <c r="I39" i="28" s="1"/>
  <c r="F68" i="28"/>
  <c r="I25" i="26"/>
  <c r="I32" i="26" s="1"/>
  <c r="I39" i="26" s="1"/>
  <c r="F68" i="26"/>
  <c r="I25" i="25"/>
  <c r="I32" i="25" s="1"/>
  <c r="I39" i="25" s="1"/>
  <c r="F68" i="25"/>
  <c r="I25" i="24"/>
  <c r="I32" i="24" s="1"/>
  <c r="I39" i="24" s="1"/>
  <c r="F68" i="24"/>
  <c r="I25" i="23"/>
  <c r="I32" i="23" s="1"/>
  <c r="I39" i="23" s="1"/>
  <c r="F68" i="23"/>
  <c r="F68" i="22"/>
  <c r="I25" i="22"/>
  <c r="I32" i="22" s="1"/>
  <c r="I39" i="22" s="1"/>
  <c r="I12" i="22"/>
  <c r="I25" i="1"/>
  <c r="I32" i="1" s="1"/>
  <c r="I39" i="1" s="1"/>
  <c r="F68" i="1"/>
  <c r="I12" i="1"/>
  <c r="I68" i="33" l="1"/>
  <c r="B14" i="19" s="1"/>
  <c r="D14" i="19" s="1"/>
  <c r="I68" i="40"/>
  <c r="I70" i="40" s="1"/>
  <c r="I68" i="39"/>
  <c r="I70" i="39" s="1"/>
  <c r="I68" i="38"/>
  <c r="I70" i="38" s="1"/>
  <c r="I68" i="37"/>
  <c r="I70" i="37" s="1"/>
  <c r="I68" i="36"/>
  <c r="B17" i="19" s="1"/>
  <c r="D17" i="19" s="1"/>
  <c r="I68" i="35"/>
  <c r="I70" i="35" s="1"/>
  <c r="I68" i="34"/>
  <c r="I70" i="34" s="1"/>
  <c r="I68" i="32"/>
  <c r="B13" i="19" s="1"/>
  <c r="D13" i="19" s="1"/>
  <c r="I68" i="31"/>
  <c r="B12" i="19" s="1"/>
  <c r="D12" i="19" s="1"/>
  <c r="I68" i="30"/>
  <c r="I70" i="30" s="1"/>
  <c r="I68" i="28"/>
  <c r="B10" i="19" s="1"/>
  <c r="D10" i="19" s="1"/>
  <c r="I68" i="26"/>
  <c r="B9" i="19" s="1"/>
  <c r="D9" i="19" s="1"/>
  <c r="I68" i="25"/>
  <c r="I70" i="25" s="1"/>
  <c r="I68" i="24"/>
  <c r="I70" i="24" s="1"/>
  <c r="I68" i="23"/>
  <c r="I70" i="23" s="1"/>
  <c r="I68" i="22"/>
  <c r="I70" i="22" s="1"/>
  <c r="I68" i="1"/>
  <c r="I70" i="1" s="1"/>
  <c r="I70" i="33" l="1"/>
  <c r="B21" i="19"/>
  <c r="D21" i="19" s="1"/>
  <c r="B6" i="19"/>
  <c r="D6" i="19" s="1"/>
  <c r="B20" i="19"/>
  <c r="D20" i="19" s="1"/>
  <c r="B19" i="19"/>
  <c r="D19" i="19" s="1"/>
  <c r="B18" i="19"/>
  <c r="D18" i="19" s="1"/>
  <c r="I70" i="36"/>
  <c r="B16" i="19"/>
  <c r="D16" i="19" s="1"/>
  <c r="B15" i="19"/>
  <c r="D15" i="19" s="1"/>
  <c r="I70" i="32"/>
  <c r="I70" i="31"/>
  <c r="B11" i="19"/>
  <c r="D11" i="19" s="1"/>
  <c r="I70" i="28"/>
  <c r="I70" i="26"/>
  <c r="B8" i="19"/>
  <c r="D8" i="19" s="1"/>
  <c r="B7" i="19"/>
  <c r="D7" i="19" s="1"/>
  <c r="B5" i="19"/>
  <c r="D5" i="19" s="1"/>
  <c r="B4" i="19"/>
  <c r="D4" i="19" s="1"/>
</calcChain>
</file>

<file path=xl/sharedStrings.xml><?xml version="1.0" encoding="utf-8"?>
<sst xmlns="http://schemas.openxmlformats.org/spreadsheetml/2006/main" count="2289" uniqueCount="110">
  <si>
    <t>1. Kõrgema lisandväärtusega toote tootmisele suunatud investeeringud</t>
  </si>
  <si>
    <t>Hindamiskriteerium</t>
  </si>
  <si>
    <t>1.1</t>
  </si>
  <si>
    <t>Taotleja on taotluse esitamise aastale eelnenud aastal tootnud kõrge lisandväärtusega töödeldud toodet, mida on tema kaubamärgi all realiseeritud kaupluse või e-kaubanduse kaudu</t>
  </si>
  <si>
    <t>Taotluse viitenumber:</t>
  </si>
  <si>
    <t>1.2</t>
  </si>
  <si>
    <t>0-4</t>
  </si>
  <si>
    <t>Hinde-punktid</t>
  </si>
  <si>
    <t>Taotleja on taotluse esitamise aastale eelnenud aastal tootnud mahetoodet, mida on tema kaubamärgi all realiseeritud kaupluse või e-kaubanduse kaudu</t>
  </si>
  <si>
    <t>1.3</t>
  </si>
  <si>
    <t>Investeeringu tulemusena võetakse taotleja jaoks kasutusele uudne toiduainetööstuse valdkonna tehnoloogia või tootmisprotsess, mis aitab parandada ettevõtte tulemuslikkust</t>
  </si>
  <si>
    <t>1.4</t>
  </si>
  <si>
    <t>2. Uusi töökohti loovad investeeringud</t>
  </si>
  <si>
    <t>Investeeringuga kavandatakse luua uued täistööajaga töökohad.
Täistööajaga töökohtade juurdekasv protsentides:</t>
  </si>
  <si>
    <t>2.1</t>
  </si>
  <si>
    <t>2.1.1</t>
  </si>
  <si>
    <t>2.1.2</t>
  </si>
  <si>
    <t>2.1.3</t>
  </si>
  <si>
    <t>2.1.4</t>
  </si>
  <si>
    <t>2.2</t>
  </si>
  <si>
    <t>2.2.1</t>
  </si>
  <si>
    <t>2.2.2</t>
  </si>
  <si>
    <t>2.2.3</t>
  </si>
  <si>
    <t>2.2.4</t>
  </si>
  <si>
    <t>Investeeringu tulemusena kavandatavate töökohtade brutotunnipalk võrrelduna Eesti toiduainetööstuse keskmise brutotunnipalgaga:</t>
  </si>
  <si>
    <t>Täistööajaga töökohtade arv ei muutu</t>
  </si>
  <si>
    <t>kavandatakse luua kuni 5% rohkem täistööajaga töökohti</t>
  </si>
  <si>
    <t>kavandatakse luua üle 5% kuni 10% rohkem täistööajaga töökohti</t>
  </si>
  <si>
    <t>kavandatakse luua üle 10% rohkem täistööajaga töökohti</t>
  </si>
  <si>
    <t>keskmine tunnipalk (+/– 2%)</t>
  </si>
  <si>
    <t>üle 2% kuni 8% kõrgem tunnipalk</t>
  </si>
  <si>
    <t>üle 8% kuni 15% kõrgem tunnipalk</t>
  </si>
  <si>
    <t>üle 15% kõrgem tunnipalk</t>
  </si>
  <si>
    <t>4. Suuremat arvu ettevõtjaid kaasavad investeeringud</t>
  </si>
  <si>
    <t>4.1</t>
  </si>
  <si>
    <t>Ettevõtja osalemine erinevates toiduainetööstuse valdkonna koostöövormides ja -projektides on olnud aktiivne ning sisuline</t>
  </si>
  <si>
    <t>5. Toote välisturule müümise osakaalu suurendamisele suunatud investeeringud</t>
  </si>
  <si>
    <t>5.1</t>
  </si>
  <si>
    <t>5.2</t>
  </si>
  <si>
    <t>5.3</t>
  </si>
  <si>
    <t>Taotlejal on kogemus omatoodetud toote eksportimisel (sh lepinguline suhe ostjaga) ning väljakujunenud turustuskanal (vahendajad, jaekaubandus, emaettevõte, internet, otseturustus)</t>
  </si>
  <si>
    <t>Taotlejal on olemas terviklik ekspordi sihtturu analüüs ja ekspordiplaan (sh on kaardistatud eksporditava toote konkurentsieelised sihtturul võrreldes põhiliste konkurentidega) ning ekspordi edendamise eest vastutav personal (ekspordijuht)</t>
  </si>
  <si>
    <t>Taotlejal on kogemus välisriigis müügiedendustegevuse elluviimisel ning võimekus ekspordi edendamisega seotud tegevuse kavandamiseks ja elluviimiseks (sh eraldi eksporditegevuse eest vastutav personal)</t>
  </si>
  <si>
    <t>6. Uue töötlemisüksuse rajamisele, olemasoleva võimsuse samaaegsele sulgemisele ja mitme töötlemisüksuse ühte kohta koondamisele suunatud investeeringud</t>
  </si>
  <si>
    <t>6.1</t>
  </si>
  <si>
    <t>Taotleja tehtud investeering on suunatud uue töötlemisüksuse rajamisele või mitme töötlemisüksuse koondamisele ühte kohta</t>
  </si>
  <si>
    <t>7.1</t>
  </si>
  <si>
    <t>7.1.1</t>
  </si>
  <si>
    <t>7.1.2</t>
  </si>
  <si>
    <t>7.1.3</t>
  </si>
  <si>
    <t>7.1.4</t>
  </si>
  <si>
    <t>7. Suurema toorainekoguse kasutamisele suunatud investeeringud</t>
  </si>
  <si>
    <t>Taotleja tehtud investeeringu tulemusena suureneb tootmisvõimsus, mille tulemusena on võimalik hakata töötlema suuremaid toorainekoguseid:</t>
  </si>
  <si>
    <t>põhitooraine kasutamine suureneb kuni 15%</t>
  </si>
  <si>
    <t>põhitooraine kasutamine suureneb üle 15% kuni 25%</t>
  </si>
  <si>
    <t>põhitooraine kasutamine suureneb üle 25% kuni 35%</t>
  </si>
  <si>
    <t>põhitooraine kasutamine suureneb üle 35%</t>
  </si>
  <si>
    <t>8. Taotleja konkurentsivõimet ja jätkusuutlikkust suurendavad investeeringud</t>
  </si>
  <si>
    <t>8.1</t>
  </si>
  <si>
    <t>Taotleja tehtud investeeringu tulemusena kasvab puhas lisandväärtus töötaja kohta:</t>
  </si>
  <si>
    <t>8.1.1</t>
  </si>
  <si>
    <t>8.1.2</t>
  </si>
  <si>
    <t>8.1.3</t>
  </si>
  <si>
    <t>8.1.4</t>
  </si>
  <si>
    <t>8.2</t>
  </si>
  <si>
    <t>Taotleja hinnang ja vajadus investeeringu tegemiseks on põhjendatud ning investeeringu mõju ettevõtja üldisele konkurentsivõimele ja jätkusuutlikkusele on analüüsitud</t>
  </si>
  <si>
    <t>kuni 5%</t>
  </si>
  <si>
    <t>üle 5% kuni 10%</t>
  </si>
  <si>
    <t>üle 10% kuni 15%</t>
  </si>
  <si>
    <t>üle 15%</t>
  </si>
  <si>
    <t xml:space="preserve"> </t>
  </si>
  <si>
    <t>Hindamiskriteeriumi maksimaalsed hindepunktid on 14, osakaaluga 15%. Arvutuse tulemusena on hindamiskriteeriumi lõplikud maksimaalsed hindepunktid:</t>
  </si>
  <si>
    <t>Hindamiskriteeriumi maksimaalsed hindepunktid on 8, osakaaluga 10%. Arvutuse tulemusena on hindamiskriteeriumi lõplikud maksimaalsed hindepunktid:</t>
  </si>
  <si>
    <t>Hindamiskriteeriumi maksimaalsed hindepunktid on 4, osakaaluga 10%. Arvutuse tulemusena on hindamiskriteeriumi lõplikud maksimaalsed hindepunktid:</t>
  </si>
  <si>
    <t>Hindamiskriteeriumi maksimaalsed hindepunktid on 12, osakaaluga 20%. Arvutuse tulemusena on hindamiskriteeriumi lõplikud maksimaalsed hindepunktid:</t>
  </si>
  <si>
    <t>Hindamiskriteeriumi maksimaalsed hindepunktid on 4, osakaaluga 20%. Arvutuse tulemusena on hindamiskriteeriumi lõplikud maksimaalsed hindepunktid:</t>
  </si>
  <si>
    <t>Hindepunktide koond</t>
  </si>
  <si>
    <t xml:space="preserve">Viitenumber </t>
  </si>
  <si>
    <t>Hindaja 1 antud hindepunktid</t>
  </si>
  <si>
    <t>Hindaja 2 antud hindepunktid</t>
  </si>
  <si>
    <t>Hindaja 3 antud hindepunktid</t>
  </si>
  <si>
    <t>Hindaja 4 antud hindepunktid</t>
  </si>
  <si>
    <t>Hindaja 5 antud hindepunktid</t>
  </si>
  <si>
    <t xml:space="preserve">Hindepumktide keskmine </t>
  </si>
  <si>
    <t>3.1. Suurema omafinantseeringuga investeeringud (keskmise suurusega ettevõtjad), hindab PRIA</t>
  </si>
  <si>
    <t>Toetatava tegevuse toetuse määr:</t>
  </si>
  <si>
    <t>3.1.1</t>
  </si>
  <si>
    <t>3.1.2</t>
  </si>
  <si>
    <t>3.1.3</t>
  </si>
  <si>
    <t>3.1.4</t>
  </si>
  <si>
    <t>28-34%</t>
  </si>
  <si>
    <t>21-27%</t>
  </si>
  <si>
    <t>15-20%</t>
  </si>
  <si>
    <t>3.2. Suurema omafinantseeringuga investeeringud (suurettevõtjad), hindab PRIA</t>
  </si>
  <si>
    <t>3.2.1</t>
  </si>
  <si>
    <t>3.2.2</t>
  </si>
  <si>
    <t>3.2.3</t>
  </si>
  <si>
    <t>3.2.4</t>
  </si>
  <si>
    <t>22-24%</t>
  </si>
  <si>
    <t>19-21%</t>
  </si>
  <si>
    <t>15-18%</t>
  </si>
  <si>
    <t>Keskmise suurusega ettevõtjate ja suurettevõtjate põllumajandustoodete töötlemise ning turustamise investeeringutoetuse taotluse hindamisleht</t>
  </si>
  <si>
    <t>Hindamiskriteeriumi maksimaalsed hindepunktid on 4, osakaaluga 5%. Arvutuse tulemusena on hindamiskriteeriumi lõplikud maksimaalsed hindepunktid:</t>
  </si>
  <si>
    <t>Hindamiskomisjoni poolt hinnatud hindamiskriteeriumite lõplikud hindepunktid kokku (maksimaalselt 95):</t>
  </si>
  <si>
    <t>PRIA poolt hinnatud hindamiskriteeriumite lõplikud hindepunktid kokku (maksimaalselt 5):</t>
  </si>
  <si>
    <t>Komisjon + PRIA</t>
  </si>
  <si>
    <t>kaalutud hindepunktid (komisjon)</t>
  </si>
  <si>
    <t>kaalutud hindepunktid (PRIA)</t>
  </si>
  <si>
    <t>Punktid kokku</t>
  </si>
  <si>
    <t>Taotleja on taotluse esitamise hetkeks sõlminud teadus- ja arendusasutusega kirjaliku lepingu, millega telliti tootearendusega seotud teadus- või arendustöö ja mille kehtivusaeg on vähemalt kuni taotluse esitamise aastale eelnenud aastani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</si>
</sst>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0000000"/>
  </numFmts>
  <fonts count="10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>
      <alignment vertical="center"/>
    </xf>
    <xf numFmtId="2" fontId="0" fillId="0" borderId="0" xfId="0" applyNumberFormat="1"/>
    <xf numFmtId="2" fontId="0" fillId="2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2" borderId="5" xfId="0" applyFill="1" applyBorder="1"/>
    <xf numFmtId="0" fontId="2" fillId="2" borderId="4" xfId="0" applyFont="1" applyFill="1" applyBorder="1"/>
    <xf numFmtId="49" fontId="2" fillId="2" borderId="0" xfId="0" applyNumberFormat="1" applyFont="1" applyFill="1"/>
    <xf numFmtId="2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/>
    <xf numFmtId="49" fontId="0" fillId="2" borderId="4" xfId="0" applyNumberForma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vertical="top" wrapText="1"/>
    </xf>
    <xf numFmtId="2" fontId="2" fillId="2" borderId="6" xfId="0" applyNumberFormat="1" applyFont="1" applyFill="1" applyBorder="1" applyAlignment="1">
      <alignment vertical="center" wrapText="1"/>
    </xf>
    <xf numFmtId="0" fontId="0" fillId="2" borderId="4" xfId="0" applyFill="1" applyBorder="1"/>
    <xf numFmtId="0" fontId="0" fillId="2" borderId="7" xfId="0" applyFill="1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0" fillId="2" borderId="1" xfId="0" applyNumberFormat="1" applyFill="1" applyBorder="1" applyAlignment="1">
      <alignment vertical="top" wrapText="1"/>
    </xf>
    <xf numFmtId="0" fontId="0" fillId="0" borderId="1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/>
    </xf>
    <xf numFmtId="2" fontId="0" fillId="2" borderId="1" xfId="0" applyNumberForma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4" fillId="0" borderId="0" xfId="0" applyFont="1" applyAlignment="1">
      <alignment vertical="center"/>
    </xf>
    <xf numFmtId="1" fontId="6" fillId="2" borderId="1" xfId="0" applyNumberFormat="1" applyFont="1" applyFill="1" applyBorder="1"/>
    <xf numFmtId="2" fontId="2" fillId="2" borderId="1" xfId="0" applyNumberFormat="1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wrapText="1"/>
    </xf>
    <xf numFmtId="9" fontId="0" fillId="2" borderId="1" xfId="0" applyNumberFormat="1" applyFill="1" applyBorder="1" applyAlignment="1">
      <alignment horizontal="left" wrapText="1"/>
    </xf>
    <xf numFmtId="49" fontId="2" fillId="2" borderId="13" xfId="0" applyNumberFormat="1" applyFont="1" applyFill="1" applyBorder="1" applyAlignment="1">
      <alignment wrapText="1"/>
    </xf>
    <xf numFmtId="49" fontId="2" fillId="2" borderId="13" xfId="0" applyNumberFormat="1" applyFont="1" applyFill="1" applyBorder="1" applyAlignment="1"/>
    <xf numFmtId="49" fontId="7" fillId="2" borderId="13" xfId="0" applyNumberFormat="1" applyFont="1" applyFill="1" applyBorder="1" applyAlignment="1"/>
    <xf numFmtId="9" fontId="0" fillId="2" borderId="13" xfId="0" applyNumberFormat="1" applyFill="1" applyBorder="1" applyAlignment="1">
      <alignment horizontal="left"/>
    </xf>
    <xf numFmtId="0" fontId="0" fillId="2" borderId="13" xfId="0" applyFill="1" applyBorder="1" applyAlignment="1"/>
    <xf numFmtId="0" fontId="0" fillId="2" borderId="13" xfId="0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3" fillId="0" borderId="0" xfId="0" applyFont="1" applyAlignment="1"/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/>
    <xf numFmtId="0" fontId="8" fillId="0" borderId="0" xfId="0" applyFont="1" applyAlignment="1"/>
    <xf numFmtId="0" fontId="9" fillId="0" borderId="1" xfId="0" applyFont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/>
    </xf>
    <xf numFmtId="165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0" fillId="2" borderId="10" xfId="0" applyFill="1" applyBorder="1" applyAlignment="1"/>
    <xf numFmtId="0" fontId="0" fillId="2" borderId="0" xfId="0" applyFill="1" applyAlignment="1"/>
    <xf numFmtId="0" fontId="0" fillId="0" borderId="0" xfId="0" applyAlignment="1"/>
    <xf numFmtId="0" fontId="0" fillId="2" borderId="1" xfId="0" applyFill="1" applyBorder="1" applyAlignment="1"/>
    <xf numFmtId="2" fontId="0" fillId="2" borderId="4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2" fontId="0" fillId="0" borderId="7" xfId="0" applyNumberFormat="1" applyBorder="1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2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wrapText="1"/>
    </xf>
    <xf numFmtId="0" fontId="0" fillId="0" borderId="1" xfId="0" applyBorder="1" applyAlignment="1"/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/>
    <xf numFmtId="0" fontId="3" fillId="0" borderId="0" xfId="0" applyFont="1" applyAlignment="1">
      <alignment wrapText="1"/>
    </xf>
    <xf numFmtId="0" fontId="3" fillId="0" borderId="0" xfId="0" applyFont="1" applyAlignment="1"/>
    <xf numFmtId="49" fontId="2" fillId="2" borderId="2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49" fontId="2" fillId="2" borderId="13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49" fontId="2" fillId="2" borderId="7" xfId="0" applyNumberFormat="1" applyFont="1" applyFill="1" applyBorder="1" applyAlignment="1">
      <alignment horizontal="left" wrapText="1"/>
    </xf>
    <xf numFmtId="49" fontId="2" fillId="2" borderId="4" xfId="0" applyNumberFormat="1" applyFont="1" applyFill="1" applyBorder="1" applyAlignment="1"/>
    <xf numFmtId="49" fontId="0" fillId="2" borderId="4" xfId="0" applyNumberForma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16" fontId="0" fillId="2" borderId="4" xfId="0" applyNumberFormat="1" applyFill="1" applyBorder="1" applyAlignment="1">
      <alignment vertical="top" wrapText="1"/>
    </xf>
    <xf numFmtId="0" fontId="2" fillId="2" borderId="4" xfId="0" applyFont="1" applyFill="1" applyBorder="1" applyAlignment="1"/>
    <xf numFmtId="0" fontId="0" fillId="2" borderId="5" xfId="0" applyFill="1" applyBorder="1" applyAlignment="1"/>
    <xf numFmtId="0" fontId="0" fillId="2" borderId="7" xfId="0" applyFill="1" applyBorder="1" applyAlignment="1"/>
    <xf numFmtId="1" fontId="5" fillId="0" borderId="4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A4" sqref="A4"/>
    </sheetView>
  </sheetViews>
  <sheetFormatPr defaultRowHeight="15" x14ac:dyDescent="0.25"/>
  <cols>
    <col min="1" max="1" width="15.42578125" customWidth="1"/>
    <col min="2" max="2" width="30.5703125" customWidth="1"/>
    <col min="3" max="3" width="27.85546875" customWidth="1"/>
    <col min="4" max="4" width="19.5703125" customWidth="1"/>
  </cols>
  <sheetData>
    <row r="1" spans="1:4" x14ac:dyDescent="0.25">
      <c r="A1" s="64" t="s">
        <v>76</v>
      </c>
      <c r="B1" s="65"/>
      <c r="C1" s="66"/>
      <c r="D1" s="66"/>
    </row>
    <row r="3" spans="1:4" x14ac:dyDescent="0.25">
      <c r="A3" s="17" t="s">
        <v>77</v>
      </c>
      <c r="B3" s="17" t="s">
        <v>106</v>
      </c>
      <c r="C3" s="17" t="s">
        <v>107</v>
      </c>
      <c r="D3" s="17" t="s">
        <v>108</v>
      </c>
    </row>
    <row r="4" spans="1:4" x14ac:dyDescent="0.25">
      <c r="A4" s="36">
        <v>642215780001</v>
      </c>
      <c r="B4" s="62">
        <f>'642215780001'!I68</f>
        <v>74.226190476190467</v>
      </c>
      <c r="C4" s="5">
        <f>'642215780001'!D69</f>
        <v>1.25</v>
      </c>
      <c r="D4" s="5">
        <f>SUM(B4:C4)</f>
        <v>75.476190476190467</v>
      </c>
    </row>
    <row r="5" spans="1:4" x14ac:dyDescent="0.25">
      <c r="A5" s="36">
        <v>642215780002</v>
      </c>
      <c r="B5" s="62">
        <f>'642215780002'!I68</f>
        <v>68.571428571428569</v>
      </c>
      <c r="C5" s="5">
        <f>'642215780002'!D69</f>
        <v>1.25</v>
      </c>
      <c r="D5" s="5">
        <f t="shared" ref="D5:D21" si="0">SUM(B5:C5)</f>
        <v>69.821428571428569</v>
      </c>
    </row>
    <row r="6" spans="1:4" x14ac:dyDescent="0.25">
      <c r="A6" s="36">
        <v>642215780003</v>
      </c>
      <c r="B6" s="62">
        <f>'642215780003'!I68</f>
        <v>73.535714285714292</v>
      </c>
      <c r="C6" s="5">
        <f>'642215780003'!D69</f>
        <v>2.5</v>
      </c>
      <c r="D6" s="5">
        <f t="shared" si="0"/>
        <v>76.035714285714292</v>
      </c>
    </row>
    <row r="7" spans="1:4" x14ac:dyDescent="0.25">
      <c r="A7" s="36">
        <v>642215780004</v>
      </c>
      <c r="B7" s="62">
        <f>'642215780004'!I68</f>
        <v>69.452380952380963</v>
      </c>
      <c r="C7" s="5">
        <f>'642215780004'!D69</f>
        <v>2.5</v>
      </c>
      <c r="D7" s="5">
        <f t="shared" si="0"/>
        <v>71.952380952380963</v>
      </c>
    </row>
    <row r="8" spans="1:4" x14ac:dyDescent="0.25">
      <c r="A8" s="36">
        <v>642215780005</v>
      </c>
      <c r="B8" s="62">
        <f>'642215780005'!I68</f>
        <v>65.976190476190467</v>
      </c>
      <c r="C8" s="5">
        <f>'642215780005'!D69</f>
        <v>2.5</v>
      </c>
      <c r="D8" s="5">
        <f t="shared" si="0"/>
        <v>68.476190476190467</v>
      </c>
    </row>
    <row r="9" spans="1:4" x14ac:dyDescent="0.25">
      <c r="A9" s="36">
        <v>642215780006</v>
      </c>
      <c r="B9" s="62">
        <f>'642215780006'!I68</f>
        <v>53.119047619047613</v>
      </c>
      <c r="C9" s="5">
        <f>'642215780006'!D69</f>
        <v>1.25</v>
      </c>
      <c r="D9" s="5">
        <f t="shared" si="0"/>
        <v>54.369047619047613</v>
      </c>
    </row>
    <row r="10" spans="1:4" x14ac:dyDescent="0.25">
      <c r="A10" s="36">
        <v>642215780007</v>
      </c>
      <c r="B10" s="62">
        <f>'642215780007'!I68</f>
        <v>55.845238095238095</v>
      </c>
      <c r="C10" s="5">
        <f>'642215780007'!D69</f>
        <v>2.5</v>
      </c>
      <c r="D10" s="5">
        <f t="shared" si="0"/>
        <v>58.345238095238095</v>
      </c>
    </row>
    <row r="11" spans="1:4" x14ac:dyDescent="0.25">
      <c r="A11" s="36">
        <v>642215780008</v>
      </c>
      <c r="B11" s="62">
        <f>'642215780008'!I68</f>
        <v>76.404761904761898</v>
      </c>
      <c r="C11" s="5">
        <f>'642215780008'!D69</f>
        <v>2.5</v>
      </c>
      <c r="D11" s="5">
        <f t="shared" si="0"/>
        <v>78.904761904761898</v>
      </c>
    </row>
    <row r="12" spans="1:4" x14ac:dyDescent="0.25">
      <c r="A12" s="36">
        <v>642215780009</v>
      </c>
      <c r="B12" s="62">
        <f>'642215780009'!I68</f>
        <v>68.678571428571416</v>
      </c>
      <c r="C12" s="5">
        <f>'642215780009'!D69</f>
        <v>1.25</v>
      </c>
      <c r="D12" s="5">
        <f t="shared" si="0"/>
        <v>69.928571428571416</v>
      </c>
    </row>
    <row r="13" spans="1:4" x14ac:dyDescent="0.25">
      <c r="A13" s="36">
        <v>642215780010</v>
      </c>
      <c r="B13" s="62">
        <f>'642215780010'!I68</f>
        <v>63.880952380952387</v>
      </c>
      <c r="C13" s="5">
        <f>'642215780010'!D69</f>
        <v>1.25</v>
      </c>
      <c r="D13" s="5">
        <f t="shared" si="0"/>
        <v>65.13095238095238</v>
      </c>
    </row>
    <row r="14" spans="1:4" x14ac:dyDescent="0.25">
      <c r="A14" s="36">
        <v>642215780011</v>
      </c>
      <c r="B14" s="62">
        <f>'642215780011'!I68</f>
        <v>23.142857142857142</v>
      </c>
      <c r="C14" s="5">
        <f>'642215780011'!D69</f>
        <v>0</v>
      </c>
      <c r="D14" s="5">
        <f t="shared" si="0"/>
        <v>23.142857142857142</v>
      </c>
    </row>
    <row r="15" spans="1:4" x14ac:dyDescent="0.25">
      <c r="A15" s="36">
        <v>642215780012</v>
      </c>
      <c r="B15" s="62">
        <f>'642215780012'!I68</f>
        <v>76.845238095238102</v>
      </c>
      <c r="C15" s="5">
        <f>'642215780012'!D69</f>
        <v>1.25</v>
      </c>
      <c r="D15" s="5">
        <f t="shared" si="0"/>
        <v>78.095238095238102</v>
      </c>
    </row>
    <row r="16" spans="1:4" x14ac:dyDescent="0.25">
      <c r="A16" s="36">
        <v>642215780013</v>
      </c>
      <c r="B16" s="62">
        <f>'642215780013'!I68</f>
        <v>76.166666666666671</v>
      </c>
      <c r="C16" s="5">
        <f>'642215780013'!D69</f>
        <v>1.25</v>
      </c>
      <c r="D16" s="5">
        <f t="shared" si="0"/>
        <v>77.416666666666671</v>
      </c>
    </row>
    <row r="17" spans="1:4" x14ac:dyDescent="0.25">
      <c r="A17" s="36">
        <v>642215780014</v>
      </c>
      <c r="B17" s="62">
        <f>'642215780014'!I68</f>
        <v>81.071428571428584</v>
      </c>
      <c r="C17" s="5">
        <f>'642215780014'!D69</f>
        <v>2.5</v>
      </c>
      <c r="D17" s="5">
        <f t="shared" si="0"/>
        <v>83.571428571428584</v>
      </c>
    </row>
    <row r="18" spans="1:4" x14ac:dyDescent="0.25">
      <c r="A18" s="36">
        <v>642215780015</v>
      </c>
      <c r="B18" s="62">
        <f>'642215780015'!I68</f>
        <v>80.857142857142847</v>
      </c>
      <c r="C18" s="5">
        <f>'642215780015'!D69</f>
        <v>2.5</v>
      </c>
      <c r="D18" s="5">
        <f t="shared" si="0"/>
        <v>83.357142857142847</v>
      </c>
    </row>
    <row r="19" spans="1:4" x14ac:dyDescent="0.25">
      <c r="A19" s="36">
        <v>642215780016</v>
      </c>
      <c r="B19" s="62">
        <f>'642215780016'!I68</f>
        <v>62.523809523809533</v>
      </c>
      <c r="C19" s="5">
        <f>'642215780016'!D69</f>
        <v>1.25</v>
      </c>
      <c r="D19" s="5">
        <f t="shared" si="0"/>
        <v>63.773809523809533</v>
      </c>
    </row>
    <row r="20" spans="1:4" x14ac:dyDescent="0.25">
      <c r="A20" s="36">
        <v>642215780017</v>
      </c>
      <c r="B20" s="62">
        <f>'642215780017'!I68</f>
        <v>76.13095238095238</v>
      </c>
      <c r="C20" s="5">
        <f>'642215780017'!D69</f>
        <v>2.5</v>
      </c>
      <c r="D20" s="5">
        <f t="shared" si="0"/>
        <v>78.63095238095238</v>
      </c>
    </row>
    <row r="21" spans="1:4" x14ac:dyDescent="0.25">
      <c r="A21" s="36">
        <v>642215780018</v>
      </c>
      <c r="B21" s="62">
        <f>'642215780018'!I68</f>
        <v>55.964285714285708</v>
      </c>
      <c r="C21" s="5">
        <f>'642215780018'!D69</f>
        <v>1.25</v>
      </c>
      <c r="D21" s="5">
        <f t="shared" si="0"/>
        <v>57.214285714285708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B8" sqref="B8"/>
    </sheetView>
  </sheetViews>
  <sheetFormatPr defaultRowHeight="15" x14ac:dyDescent="0.25"/>
  <cols>
    <col min="1" max="1" width="5.7109375" customWidth="1"/>
    <col min="2" max="2" width="61.85546875" customWidth="1"/>
    <col min="3" max="3" width="7.7109375" customWidth="1"/>
    <col min="4" max="9" width="12.7109375" customWidth="1"/>
    <col min="10" max="10" width="3.140625" customWidth="1"/>
    <col min="11" max="12" width="4" customWidth="1"/>
    <col min="13" max="13" width="4.42578125" customWidth="1"/>
    <col min="14" max="14" width="4.85546875" customWidth="1"/>
    <col min="15" max="15" width="7.42578125" customWidth="1"/>
    <col min="16" max="16" width="4.28515625" customWidth="1"/>
    <col min="17" max="17" width="4.85546875" customWidth="1"/>
    <col min="18" max="18" width="7.28515625" customWidth="1"/>
    <col min="19" max="19" width="11.5703125" customWidth="1"/>
    <col min="20" max="20" width="8.7109375" customWidth="1"/>
  </cols>
  <sheetData>
    <row r="1" spans="1:21" x14ac:dyDescent="0.25">
      <c r="A1" s="33" t="s">
        <v>70</v>
      </c>
      <c r="B1" s="33"/>
      <c r="C1" s="33"/>
      <c r="D1" s="33"/>
      <c r="E1" s="33"/>
      <c r="F1" s="33"/>
      <c r="G1" s="33"/>
      <c r="H1" s="33"/>
      <c r="I1" s="33"/>
    </row>
    <row r="2" spans="1:21" s="56" customFormat="1" ht="32.25" customHeight="1" x14ac:dyDescent="0.25">
      <c r="A2" s="86" t="s">
        <v>101</v>
      </c>
      <c r="B2" s="87"/>
      <c r="C2" s="87"/>
      <c r="D2" s="87"/>
      <c r="E2" s="87"/>
      <c r="F2" s="87"/>
      <c r="G2" s="87"/>
      <c r="H2" s="87"/>
      <c r="I2" s="87"/>
    </row>
    <row r="3" spans="1:21" s="56" customFormat="1" x14ac:dyDescent="0.25">
      <c r="A3" s="35"/>
      <c r="B3" s="34"/>
      <c r="C3" s="34"/>
      <c r="D3" s="34"/>
      <c r="E3" s="34"/>
      <c r="F3" s="34"/>
      <c r="G3" s="34"/>
      <c r="H3" s="34"/>
      <c r="I3" s="34"/>
    </row>
    <row r="4" spans="1:21" s="56" customFormat="1" x14ac:dyDescent="0.25">
      <c r="A4" s="120" t="s">
        <v>4</v>
      </c>
      <c r="B4" s="121"/>
      <c r="C4" s="117">
        <f>'hindepunktide koond'!A12</f>
        <v>642215780009</v>
      </c>
      <c r="D4" s="118"/>
      <c r="E4" s="118"/>
      <c r="F4" s="118"/>
      <c r="G4" s="118"/>
      <c r="H4" s="118"/>
      <c r="I4" s="119"/>
    </row>
    <row r="5" spans="1:21" s="56" customFormat="1" ht="15.75" x14ac:dyDescent="0.25">
      <c r="A5" s="3"/>
      <c r="D5" s="52"/>
      <c r="E5" s="57"/>
      <c r="F5" s="57"/>
      <c r="G5" s="57"/>
      <c r="H5" s="57"/>
      <c r="I5" s="57"/>
    </row>
    <row r="6" spans="1:21" ht="51" customHeight="1" x14ac:dyDescent="0.25">
      <c r="A6" s="5"/>
      <c r="B6" s="55" t="s">
        <v>1</v>
      </c>
      <c r="C6" s="20" t="s">
        <v>7</v>
      </c>
      <c r="D6" s="20" t="s">
        <v>78</v>
      </c>
      <c r="E6" s="20" t="s">
        <v>79</v>
      </c>
      <c r="F6" s="20" t="s">
        <v>80</v>
      </c>
      <c r="G6" s="20" t="s">
        <v>81</v>
      </c>
      <c r="H6" s="20" t="s">
        <v>82</v>
      </c>
      <c r="I6" s="37" t="s">
        <v>83</v>
      </c>
      <c r="J6" s="4"/>
      <c r="K6" s="4"/>
      <c r="L6" s="4"/>
      <c r="M6" s="4"/>
      <c r="N6" s="4"/>
      <c r="O6" s="4"/>
      <c r="P6" s="4"/>
    </row>
    <row r="7" spans="1:21" x14ac:dyDescent="0.25">
      <c r="A7" s="12" t="s">
        <v>0</v>
      </c>
      <c r="B7" s="8"/>
      <c r="C7" s="21"/>
      <c r="D7" s="7"/>
      <c r="E7" s="7"/>
      <c r="F7" s="7"/>
      <c r="G7" s="7"/>
      <c r="H7" s="7"/>
      <c r="I7" s="22"/>
    </row>
    <row r="8" spans="1:21" ht="45" x14ac:dyDescent="0.25">
      <c r="A8" s="16" t="s">
        <v>2</v>
      </c>
      <c r="B8" s="19" t="s">
        <v>3</v>
      </c>
      <c r="C8" s="25" t="s">
        <v>6</v>
      </c>
      <c r="D8" s="24">
        <v>4</v>
      </c>
      <c r="E8" s="24">
        <v>4</v>
      </c>
      <c r="F8" s="24">
        <v>4</v>
      </c>
      <c r="G8" s="24">
        <v>4</v>
      </c>
      <c r="H8" s="24">
        <v>4</v>
      </c>
      <c r="I8" s="38">
        <f>SUM(D8:H8)/5</f>
        <v>4</v>
      </c>
      <c r="J8" s="99" t="s">
        <v>70</v>
      </c>
      <c r="K8" s="100"/>
      <c r="L8" s="100"/>
      <c r="M8" s="100"/>
      <c r="N8" s="1"/>
      <c r="O8" s="1"/>
      <c r="P8" s="1"/>
      <c r="Q8" s="1"/>
      <c r="R8" s="1"/>
      <c r="S8" s="1"/>
    </row>
    <row r="9" spans="1:21" ht="45" x14ac:dyDescent="0.25">
      <c r="A9" s="16" t="s">
        <v>5</v>
      </c>
      <c r="B9" s="54" t="s">
        <v>8</v>
      </c>
      <c r="C9" s="15">
        <v>2</v>
      </c>
      <c r="D9" s="6"/>
      <c r="E9" s="6"/>
      <c r="F9" s="6"/>
      <c r="G9" s="6"/>
      <c r="H9" s="6"/>
      <c r="I9" s="38">
        <f t="shared" ref="I9:I11" si="0">SUM(D9:H9)/5</f>
        <v>0</v>
      </c>
      <c r="T9" t="s">
        <v>70</v>
      </c>
    </row>
    <row r="10" spans="1:21" ht="45" x14ac:dyDescent="0.25">
      <c r="A10" s="16" t="s">
        <v>9</v>
      </c>
      <c r="B10" s="54" t="s">
        <v>10</v>
      </c>
      <c r="C10" s="15" t="s">
        <v>6</v>
      </c>
      <c r="D10" s="6">
        <v>4</v>
      </c>
      <c r="E10" s="6">
        <v>4</v>
      </c>
      <c r="F10" s="6">
        <v>3</v>
      </c>
      <c r="G10" s="6">
        <v>4</v>
      </c>
      <c r="H10" s="6">
        <v>4</v>
      </c>
      <c r="I10" s="38">
        <f t="shared" si="0"/>
        <v>3.8</v>
      </c>
    </row>
    <row r="11" spans="1:21" ht="60" x14ac:dyDescent="0.25">
      <c r="A11" s="16" t="s">
        <v>11</v>
      </c>
      <c r="B11" s="63" t="s">
        <v>109</v>
      </c>
      <c r="C11" s="15" t="s">
        <v>6</v>
      </c>
      <c r="D11" s="6">
        <v>4</v>
      </c>
      <c r="E11" s="6">
        <v>4</v>
      </c>
      <c r="F11" s="6">
        <v>3</v>
      </c>
      <c r="G11" s="6">
        <v>4</v>
      </c>
      <c r="H11" s="6">
        <v>4</v>
      </c>
      <c r="I11" s="38">
        <f t="shared" si="0"/>
        <v>3.8</v>
      </c>
    </row>
    <row r="12" spans="1:21" ht="32.25" customHeight="1" x14ac:dyDescent="0.25">
      <c r="A12" s="109" t="s">
        <v>71</v>
      </c>
      <c r="B12" s="81"/>
      <c r="C12" s="82"/>
      <c r="D12" s="30">
        <f>IF(AND(OR(D8=0,D8=1,D8=2,D8=3,D8=4),OR(D9=0,D9=2),OR(D10=0,D10=1,D10=2,D10=3,D10=4),OR(D11=0,D11=1,D11=2,D11=3,D11=4)),SUM(D8:D11)/14*15,"kontrolli hindepunkte")</f>
        <v>12.857142857142856</v>
      </c>
      <c r="E12" s="30">
        <f>IF(AND(OR(E8=0,E8=1,E8=2,E8=3,E8=4),OR(E9=0,E9=2),OR(E10=0,E10=1,E10=2,E10=3,E10=4),OR(E11=0,E11=1,E11=2,E11=3,E11=4)),SUM(E8:E11)/14*15,"kontrolli hindepunkte")</f>
        <v>12.857142857142856</v>
      </c>
      <c r="F12" s="30">
        <f>IF(AND(OR(F8=0,F8=1,F8=2,F8=3,F8=4),OR(F9=0,F9=2),OR(F10=0,F10=1,F10=2,F10=3,F10=4),OR(F11=0,F11=1,F11=2,F11=3,F11=4)),SUM(F8:F11)/14*15,"kontrolli hindepunkte")</f>
        <v>10.714285714285715</v>
      </c>
      <c r="G12" s="30">
        <f>IF(AND(OR(G8=0,G8=1,G8=2,G8=3,G8=4),OR(G9=0,G9=2),OR(G10=0,G10=1,G10=2,G10=3,G10=4),OR(G11=0,G11=1,G11=2,G11=3,G11=4)),SUM(G8:G11)/14*15,"kontrolli hindepunkte")</f>
        <v>12.857142857142856</v>
      </c>
      <c r="H12" s="30">
        <f>IF(AND(OR(H8=0,H8=1,H8=2,H8=3,H8=4),OR(H9=0,H9=2),OR(H10=0,H10=1,H10=2,H10=3,H10=4),OR(H11=0,H11=1,H11=2,H11=3,H11=4)),SUM(H8:H11)/14*15,"kontrolli hindepunkte")</f>
        <v>12.857142857142856</v>
      </c>
      <c r="I12" s="38">
        <f>SUM(D12:H12)/5</f>
        <v>12.428571428571427</v>
      </c>
      <c r="J12" s="23" t="s">
        <v>70</v>
      </c>
      <c r="K12" s="23" t="s">
        <v>70</v>
      </c>
      <c r="U12" t="s">
        <v>70</v>
      </c>
    </row>
    <row r="13" spans="1:21" x14ac:dyDescent="0.25">
      <c r="A13" s="108" t="s">
        <v>12</v>
      </c>
      <c r="B13" s="77"/>
      <c r="C13" s="77"/>
      <c r="D13" s="77"/>
      <c r="E13" s="77"/>
      <c r="F13" s="77"/>
      <c r="G13" s="77"/>
      <c r="H13" s="77"/>
      <c r="I13" s="76"/>
    </row>
    <row r="14" spans="1:21" ht="15" customHeight="1" x14ac:dyDescent="0.25">
      <c r="A14" s="101" t="s">
        <v>14</v>
      </c>
      <c r="B14" s="103" t="s">
        <v>13</v>
      </c>
      <c r="C14" s="103"/>
      <c r="D14" s="103"/>
      <c r="E14" s="103"/>
      <c r="F14" s="103"/>
      <c r="G14" s="103"/>
      <c r="H14" s="103"/>
      <c r="I14" s="103"/>
    </row>
    <row r="15" spans="1:21" x14ac:dyDescent="0.25">
      <c r="A15" s="102"/>
      <c r="B15" s="103"/>
      <c r="C15" s="103"/>
      <c r="D15" s="103"/>
      <c r="E15" s="103"/>
      <c r="F15" s="103"/>
      <c r="G15" s="103"/>
      <c r="H15" s="103"/>
      <c r="I15" s="103"/>
    </row>
    <row r="16" spans="1:21" x14ac:dyDescent="0.25">
      <c r="A16" s="13" t="s">
        <v>15</v>
      </c>
      <c r="B16" s="54" t="s">
        <v>25</v>
      </c>
      <c r="C16" s="15">
        <v>1</v>
      </c>
      <c r="D16" s="26"/>
      <c r="E16" s="26"/>
      <c r="F16" s="26"/>
      <c r="G16" s="26"/>
      <c r="H16" s="26"/>
      <c r="I16" s="39">
        <f>SUM(D16:H16)/5</f>
        <v>0</v>
      </c>
    </row>
    <row r="17" spans="1:9" x14ac:dyDescent="0.25">
      <c r="A17" s="13" t="s">
        <v>16</v>
      </c>
      <c r="B17" s="54" t="s">
        <v>26</v>
      </c>
      <c r="C17" s="15">
        <v>2</v>
      </c>
      <c r="D17" s="26" t="s">
        <v>70</v>
      </c>
      <c r="E17" s="26"/>
      <c r="F17" s="26"/>
      <c r="G17" s="26"/>
      <c r="H17" s="26"/>
      <c r="I17" s="39">
        <f t="shared" ref="I17:I19" si="1">SUM(D17:H17)/5</f>
        <v>0</v>
      </c>
    </row>
    <row r="18" spans="1:9" x14ac:dyDescent="0.25">
      <c r="A18" s="13" t="s">
        <v>17</v>
      </c>
      <c r="B18" s="54" t="s">
        <v>27</v>
      </c>
      <c r="C18" s="15">
        <v>3</v>
      </c>
      <c r="D18" s="26"/>
      <c r="E18" s="26"/>
      <c r="F18" s="26"/>
      <c r="G18" s="26"/>
      <c r="H18" s="26"/>
      <c r="I18" s="39">
        <f t="shared" si="1"/>
        <v>0</v>
      </c>
    </row>
    <row r="19" spans="1:9" x14ac:dyDescent="0.25">
      <c r="A19" s="13" t="s">
        <v>18</v>
      </c>
      <c r="B19" s="54" t="s">
        <v>28</v>
      </c>
      <c r="C19" s="15">
        <v>4</v>
      </c>
      <c r="D19" s="26">
        <v>4</v>
      </c>
      <c r="E19" s="26">
        <v>4</v>
      </c>
      <c r="F19" s="26">
        <v>4</v>
      </c>
      <c r="G19" s="26">
        <v>4</v>
      </c>
      <c r="H19" s="26">
        <v>4</v>
      </c>
      <c r="I19" s="39">
        <f t="shared" si="1"/>
        <v>4</v>
      </c>
    </row>
    <row r="20" spans="1:9" ht="29.25" customHeight="1" x14ac:dyDescent="0.25">
      <c r="A20" s="9" t="s">
        <v>19</v>
      </c>
      <c r="B20" s="53" t="s">
        <v>24</v>
      </c>
      <c r="C20" s="17" t="s">
        <v>70</v>
      </c>
      <c r="D20" s="27" t="s">
        <v>70</v>
      </c>
      <c r="E20" s="27"/>
      <c r="F20" s="27"/>
      <c r="G20" s="27"/>
      <c r="H20" s="27"/>
      <c r="I20" s="39"/>
    </row>
    <row r="21" spans="1:9" x14ac:dyDescent="0.25">
      <c r="A21" s="13" t="s">
        <v>20</v>
      </c>
      <c r="B21" s="54" t="s">
        <v>29</v>
      </c>
      <c r="C21" s="15">
        <v>1</v>
      </c>
      <c r="D21" s="26"/>
      <c r="E21" s="26"/>
      <c r="F21" s="26">
        <v>1</v>
      </c>
      <c r="G21" s="26"/>
      <c r="H21" s="26"/>
      <c r="I21" s="39">
        <f>SUM(D21:H21)/5</f>
        <v>0.2</v>
      </c>
    </row>
    <row r="22" spans="1:9" x14ac:dyDescent="0.25">
      <c r="A22" s="13" t="s">
        <v>21</v>
      </c>
      <c r="B22" s="54" t="s">
        <v>30</v>
      </c>
      <c r="C22" s="15">
        <v>2</v>
      </c>
      <c r="D22" s="26"/>
      <c r="E22" s="26"/>
      <c r="F22" s="26"/>
      <c r="G22" s="26"/>
      <c r="H22" s="26"/>
      <c r="I22" s="39">
        <f t="shared" ref="I22:I24" si="2">SUM(D22:H22)/5</f>
        <v>0</v>
      </c>
    </row>
    <row r="23" spans="1:9" x14ac:dyDescent="0.25">
      <c r="A23" s="13" t="s">
        <v>22</v>
      </c>
      <c r="B23" s="54" t="s">
        <v>31</v>
      </c>
      <c r="C23" s="15">
        <v>3</v>
      </c>
      <c r="D23" s="26">
        <v>3</v>
      </c>
      <c r="E23" s="26"/>
      <c r="F23" s="26"/>
      <c r="G23" s="26"/>
      <c r="H23" s="26">
        <v>3</v>
      </c>
      <c r="I23" s="39">
        <f t="shared" si="2"/>
        <v>1.2</v>
      </c>
    </row>
    <row r="24" spans="1:9" x14ac:dyDescent="0.25">
      <c r="A24" s="13" t="s">
        <v>23</v>
      </c>
      <c r="B24" s="54" t="s">
        <v>32</v>
      </c>
      <c r="C24" s="15">
        <v>4</v>
      </c>
      <c r="D24" s="26"/>
      <c r="E24" s="26">
        <v>4</v>
      </c>
      <c r="F24" s="26"/>
      <c r="G24" s="26">
        <v>4</v>
      </c>
      <c r="H24" s="26"/>
      <c r="I24" s="39">
        <f t="shared" si="2"/>
        <v>1.6</v>
      </c>
    </row>
    <row r="25" spans="1:9" ht="32.25" customHeight="1" x14ac:dyDescent="0.25">
      <c r="A25" s="110" t="s">
        <v>72</v>
      </c>
      <c r="B25" s="111"/>
      <c r="C25" s="112"/>
      <c r="D25" s="40">
        <f>IF(OR(COUNT(D16:D19)&gt;1,COUNT(D21:D24)&gt;1,MAX(D16:D24)&gt;4),"kontrolli hindepunkte",SUM(D16:D19,D21:D24)/8*10)</f>
        <v>8.75</v>
      </c>
      <c r="E25" s="40">
        <f>IF(OR(COUNT(E16:E19)&gt;1,COUNT(E21:E24)&gt;1,MAX(E16:E24)&gt;4),"kontrolli hindepunkte",SUM(E16:E19,E21:E24)/8*10)</f>
        <v>10</v>
      </c>
      <c r="F25" s="40">
        <f>IF(OR(COUNT(F16:F19)&gt;1,COUNT(F21:F24)&gt;1,MAX(F16:F24)&gt;4),"kontrolli hindepunkte",SUM(F16:F19,F21:F24)/8*10)</f>
        <v>6.25</v>
      </c>
      <c r="G25" s="40">
        <f>IF(OR(COUNT(G16:G19)&gt;1,COUNT(G21:G24)&gt;1,MAX(G16:G24)&gt;4),"kontrolli hindepunkte",SUM(G16:G19,G21:G24)/8*10)</f>
        <v>10</v>
      </c>
      <c r="H25" s="40">
        <f>IF(OR(COUNT(H16:H19)&gt;1,COUNT(H21:H24)&gt;1,MAX(H16:H24)&gt;4),"kontrolli hindepunkte",SUM(H16:H19,H21:H24)/8*10)</f>
        <v>8.75</v>
      </c>
      <c r="I25" s="40">
        <f>SUM(D25:H25)/5</f>
        <v>8.75</v>
      </c>
    </row>
    <row r="26" spans="1:9" x14ac:dyDescent="0.25">
      <c r="A26" s="95" t="s">
        <v>84</v>
      </c>
      <c r="B26" s="84"/>
      <c r="C26" s="96"/>
      <c r="D26" s="96"/>
      <c r="E26" s="96"/>
      <c r="F26" s="96"/>
      <c r="G26" s="96"/>
      <c r="H26" s="96"/>
      <c r="I26" s="96"/>
    </row>
    <row r="27" spans="1:9" x14ac:dyDescent="0.25">
      <c r="A27" s="43"/>
      <c r="B27" s="97" t="s">
        <v>85</v>
      </c>
      <c r="C27" s="96"/>
      <c r="D27" s="96"/>
      <c r="E27" s="96"/>
      <c r="F27" s="96"/>
      <c r="G27" s="96"/>
      <c r="H27" s="96"/>
      <c r="I27" s="96"/>
    </row>
    <row r="28" spans="1:9" ht="13.5" customHeight="1" x14ac:dyDescent="0.25">
      <c r="A28" s="41" t="s">
        <v>86</v>
      </c>
      <c r="B28" s="42">
        <v>0.35</v>
      </c>
      <c r="C28" s="27">
        <v>1</v>
      </c>
      <c r="D28" s="74"/>
      <c r="E28" s="75"/>
      <c r="F28" s="75"/>
      <c r="G28" s="75"/>
      <c r="H28" s="75"/>
      <c r="I28" s="76"/>
    </row>
    <row r="29" spans="1:9" x14ac:dyDescent="0.25">
      <c r="A29" s="41" t="s">
        <v>87</v>
      </c>
      <c r="B29" s="54" t="s">
        <v>90</v>
      </c>
      <c r="C29" s="27">
        <v>2</v>
      </c>
      <c r="D29" s="74"/>
      <c r="E29" s="75"/>
      <c r="F29" s="75"/>
      <c r="G29" s="75"/>
      <c r="H29" s="75"/>
      <c r="I29" s="76"/>
    </row>
    <row r="30" spans="1:9" x14ac:dyDescent="0.25">
      <c r="A30" s="41" t="s">
        <v>88</v>
      </c>
      <c r="B30" s="54" t="s">
        <v>91</v>
      </c>
      <c r="C30" s="27">
        <v>3</v>
      </c>
      <c r="D30" s="74"/>
      <c r="E30" s="75"/>
      <c r="F30" s="75"/>
      <c r="G30" s="75"/>
      <c r="H30" s="75"/>
      <c r="I30" s="76"/>
    </row>
    <row r="31" spans="1:9" x14ac:dyDescent="0.25">
      <c r="A31" s="41" t="s">
        <v>89</v>
      </c>
      <c r="B31" s="54" t="s">
        <v>92</v>
      </c>
      <c r="C31" s="27">
        <v>4</v>
      </c>
      <c r="D31" s="74"/>
      <c r="E31" s="77"/>
      <c r="F31" s="77"/>
      <c r="G31" s="77"/>
      <c r="H31" s="77"/>
      <c r="I31" s="76"/>
    </row>
    <row r="32" spans="1:9" ht="29.25" customHeight="1" x14ac:dyDescent="0.25">
      <c r="A32" s="80" t="s">
        <v>102</v>
      </c>
      <c r="B32" s="81"/>
      <c r="C32" s="82"/>
      <c r="D32" s="68">
        <f>IF(OR(COUNT(D28:D31)&gt;1,MAX(D28:D31)&gt;4),"kontrolli hindepunkte",SUM(D28:D31)/4*5)</f>
        <v>0</v>
      </c>
      <c r="E32" s="69" t="str">
        <f t="shared" ref="E32:I32" si="3">IF(OR(COUNT(E23:E26)&gt;1,COUNT(E28:E31)&gt;1,MAX(E23:E31)&gt;4),"kontrolli hindepunkte",SUM(E23:E26,E28:E31)/8*10)</f>
        <v>kontrolli hindepunkte</v>
      </c>
      <c r="F32" s="69" t="str">
        <f t="shared" si="3"/>
        <v>kontrolli hindepunkte</v>
      </c>
      <c r="G32" s="69" t="str">
        <f t="shared" si="3"/>
        <v>kontrolli hindepunkte</v>
      </c>
      <c r="H32" s="69" t="str">
        <f t="shared" si="3"/>
        <v>kontrolli hindepunkte</v>
      </c>
      <c r="I32" s="70" t="str">
        <f t="shared" si="3"/>
        <v>kontrolli hindepunkte</v>
      </c>
    </row>
    <row r="33" spans="1:9" x14ac:dyDescent="0.25">
      <c r="A33" s="98" t="s">
        <v>93</v>
      </c>
      <c r="B33" s="96"/>
      <c r="C33" s="96"/>
      <c r="D33" s="96"/>
      <c r="E33" s="96"/>
      <c r="F33" s="96"/>
      <c r="G33" s="96"/>
      <c r="H33" s="96"/>
      <c r="I33" s="96"/>
    </row>
    <row r="34" spans="1:9" x14ac:dyDescent="0.25">
      <c r="A34" s="44"/>
      <c r="B34" s="114" t="s">
        <v>85</v>
      </c>
      <c r="C34" s="115"/>
      <c r="D34" s="115"/>
      <c r="E34" s="115"/>
      <c r="F34" s="115"/>
      <c r="G34" s="115"/>
      <c r="H34" s="115"/>
      <c r="I34" s="116"/>
    </row>
    <row r="35" spans="1:9" x14ac:dyDescent="0.25">
      <c r="A35" s="45" t="s">
        <v>94</v>
      </c>
      <c r="B35" s="46">
        <v>0.25</v>
      </c>
      <c r="C35" s="48">
        <v>1</v>
      </c>
      <c r="D35" s="78">
        <v>1</v>
      </c>
      <c r="E35" s="79"/>
      <c r="F35" s="79"/>
      <c r="G35" s="79"/>
      <c r="H35" s="79"/>
      <c r="I35" s="76"/>
    </row>
    <row r="36" spans="1:9" x14ac:dyDescent="0.25">
      <c r="A36" s="45" t="s">
        <v>95</v>
      </c>
      <c r="B36" s="47" t="s">
        <v>98</v>
      </c>
      <c r="C36" s="48">
        <v>2</v>
      </c>
      <c r="D36" s="78"/>
      <c r="E36" s="79"/>
      <c r="F36" s="79"/>
      <c r="G36" s="79"/>
      <c r="H36" s="79"/>
      <c r="I36" s="76"/>
    </row>
    <row r="37" spans="1:9" x14ac:dyDescent="0.25">
      <c r="A37" s="45" t="s">
        <v>96</v>
      </c>
      <c r="B37" s="47" t="s">
        <v>99</v>
      </c>
      <c r="C37" s="48">
        <v>3</v>
      </c>
      <c r="D37" s="78"/>
      <c r="E37" s="79"/>
      <c r="F37" s="79"/>
      <c r="G37" s="79"/>
      <c r="H37" s="79"/>
      <c r="I37" s="76"/>
    </row>
    <row r="38" spans="1:9" x14ac:dyDescent="0.25">
      <c r="A38" s="45" t="s">
        <v>97</v>
      </c>
      <c r="B38" s="47" t="s">
        <v>100</v>
      </c>
      <c r="C38" s="48">
        <v>4</v>
      </c>
      <c r="D38" s="78"/>
      <c r="E38" s="79"/>
      <c r="F38" s="79"/>
      <c r="G38" s="79"/>
      <c r="H38" s="79"/>
      <c r="I38" s="76"/>
    </row>
    <row r="39" spans="1:9" ht="30" customHeight="1" x14ac:dyDescent="0.25">
      <c r="A39" s="83" t="s">
        <v>102</v>
      </c>
      <c r="B39" s="84"/>
      <c r="C39" s="84"/>
      <c r="D39" s="71">
        <f>IF(OR(COUNT(D35:D38)&gt;1,MAX(D35:D38)&gt;4),"kontrolli hindepunkte",SUM(D35:D38)/4*5)</f>
        <v>1.25</v>
      </c>
      <c r="E39" s="72">
        <f t="shared" ref="E39:I39" si="4">IF(OR(COUNT(E30:E33)&gt;1,COUNT(E35:E38)&gt;1,MAX(E30:E38)&gt;4),"kontrolli hindepunkte",SUM(E30:E33,E35:E38)/8*10)</f>
        <v>0</v>
      </c>
      <c r="F39" s="72">
        <f t="shared" si="4"/>
        <v>0</v>
      </c>
      <c r="G39" s="72">
        <f t="shared" si="4"/>
        <v>0</v>
      </c>
      <c r="H39" s="72">
        <f t="shared" si="4"/>
        <v>0</v>
      </c>
      <c r="I39" s="73">
        <f t="shared" si="4"/>
        <v>0</v>
      </c>
    </row>
    <row r="40" spans="1:9" x14ac:dyDescent="0.25">
      <c r="A40" s="104" t="s">
        <v>33</v>
      </c>
      <c r="B40" s="104"/>
      <c r="C40" s="104"/>
      <c r="D40" s="104"/>
      <c r="E40" s="104"/>
      <c r="F40" s="104"/>
      <c r="G40" s="104"/>
      <c r="H40" s="104"/>
      <c r="I40" s="104"/>
    </row>
    <row r="41" spans="1:9" ht="30" x14ac:dyDescent="0.25">
      <c r="A41" s="16" t="s">
        <v>34</v>
      </c>
      <c r="B41" s="54" t="s">
        <v>35</v>
      </c>
      <c r="C41" s="15" t="s">
        <v>6</v>
      </c>
      <c r="D41" s="29">
        <v>4</v>
      </c>
      <c r="E41" s="29">
        <v>2</v>
      </c>
      <c r="F41" s="29"/>
      <c r="G41" s="29">
        <v>4</v>
      </c>
      <c r="H41" s="29">
        <v>4</v>
      </c>
      <c r="I41" s="32">
        <f>SUM(D41:H41)/5</f>
        <v>2.8</v>
      </c>
    </row>
    <row r="42" spans="1:9" ht="30.75" customHeight="1" x14ac:dyDescent="0.25">
      <c r="A42" s="109" t="s">
        <v>73</v>
      </c>
      <c r="B42" s="81"/>
      <c r="C42" s="82"/>
      <c r="D42" s="30">
        <f>IF(OR(D41=0,D41=1,D41=2,D41=3,D41=4),D41/4*10,"kontrolli hindepunkte")</f>
        <v>10</v>
      </c>
      <c r="E42" s="30">
        <f>IF(OR(E41=0,E41=1,E41=2,E41=3,E41=4),E41/4*10,"kontrolli hindepunkte")</f>
        <v>5</v>
      </c>
      <c r="F42" s="30">
        <f>IF(OR(F41=0,F41=1,F41=2,F41=3,F41=4),F41/4*10,"kontrolli hindepunkte")</f>
        <v>0</v>
      </c>
      <c r="G42" s="30">
        <f>IF(OR(G41=0,G41=1,G41=2,G41=3,G41=4),G41/4*10,"kontrolli hindepunkte")</f>
        <v>10</v>
      </c>
      <c r="H42" s="30">
        <f>IF(OR(H41=0,H41=1,H41=2,H41=3,H41=4),H41/4*10,"kontrolli hindepunkte")</f>
        <v>10</v>
      </c>
      <c r="I42" s="32">
        <f>SUM(D42:H42)/5</f>
        <v>7</v>
      </c>
    </row>
    <row r="43" spans="1:9" x14ac:dyDescent="0.25">
      <c r="A43" s="108" t="s">
        <v>36</v>
      </c>
      <c r="B43" s="77"/>
      <c r="C43" s="77"/>
      <c r="D43" s="77"/>
      <c r="E43" s="77"/>
      <c r="F43" s="77"/>
      <c r="G43" s="77"/>
      <c r="H43" s="77"/>
      <c r="I43" s="76"/>
    </row>
    <row r="44" spans="1:9" ht="45" x14ac:dyDescent="0.25">
      <c r="A44" s="16" t="s">
        <v>37</v>
      </c>
      <c r="B44" s="54" t="s">
        <v>40</v>
      </c>
      <c r="C44" s="15" t="s">
        <v>6</v>
      </c>
      <c r="D44" s="6">
        <v>4</v>
      </c>
      <c r="E44" s="6">
        <v>4</v>
      </c>
      <c r="F44" s="6">
        <v>4</v>
      </c>
      <c r="G44" s="6">
        <v>4</v>
      </c>
      <c r="H44" s="6">
        <v>4</v>
      </c>
      <c r="I44" s="32">
        <f>SUM(D44:H44)/5</f>
        <v>4</v>
      </c>
    </row>
    <row r="45" spans="1:9" ht="60" x14ac:dyDescent="0.25">
      <c r="A45" s="16" t="s">
        <v>38</v>
      </c>
      <c r="B45" s="54" t="s">
        <v>41</v>
      </c>
      <c r="C45" s="15" t="s">
        <v>6</v>
      </c>
      <c r="D45" s="6">
        <v>4</v>
      </c>
      <c r="E45" s="6">
        <v>2</v>
      </c>
      <c r="F45" s="6">
        <v>1</v>
      </c>
      <c r="G45" s="6">
        <v>4</v>
      </c>
      <c r="H45" s="6">
        <v>3</v>
      </c>
      <c r="I45" s="32">
        <f t="shared" ref="I45:I50" si="5">SUM(D45:H45)/5</f>
        <v>2.8</v>
      </c>
    </row>
    <row r="46" spans="1:9" ht="63" customHeight="1" x14ac:dyDescent="0.25">
      <c r="A46" s="16" t="s">
        <v>39</v>
      </c>
      <c r="B46" s="28" t="s">
        <v>42</v>
      </c>
      <c r="C46" s="15" t="s">
        <v>6</v>
      </c>
      <c r="D46" s="6">
        <v>4</v>
      </c>
      <c r="E46" s="6">
        <v>2</v>
      </c>
      <c r="F46" s="6">
        <v>1</v>
      </c>
      <c r="G46" s="6">
        <v>4</v>
      </c>
      <c r="H46" s="6">
        <v>3</v>
      </c>
      <c r="I46" s="32">
        <f t="shared" si="5"/>
        <v>2.8</v>
      </c>
    </row>
    <row r="47" spans="1:9" ht="29.25" customHeight="1" x14ac:dyDescent="0.25">
      <c r="A47" s="113" t="s">
        <v>74</v>
      </c>
      <c r="B47" s="77"/>
      <c r="C47" s="76"/>
      <c r="D47" s="30">
        <f>IF(AND(OR(D44=0,D44=1,D44=2,D44=3,D44=4),OR(D45=0,D45=1,D45=2,D45=3,D45=4),OR(D46=0,D46=1,D46=2,D46=3,D46=4)),SUM(D44:D46)/12*20,"kontrolli hindepunkte")</f>
        <v>20</v>
      </c>
      <c r="E47" s="30">
        <f>IF(AND(OR(E44=0,E44=1,E44=2,E44=3,E44=4),OR(E45=0,E45=1,E45=2,E45=3,E45=4),OR(E46=0,E46=1,E46=2,E46=3,E46=4)),SUM(E44:E46)/12*20,"kontrolli hindepunkte")</f>
        <v>13.333333333333332</v>
      </c>
      <c r="F47" s="30">
        <f>IF(AND(OR(F44=0,F44=1,F44=2,F44=3,F44=4),OR(F45=0,F45=1,F45=2,F45=3,F45=4),OR(F46=0,F46=1,F46=2,F46=3,F46=4)),SUM(F44:F46)/12*20,"kontrolli hindepunkte")</f>
        <v>10</v>
      </c>
      <c r="G47" s="30">
        <f>IF(AND(OR(G44=0,G44=1,G44=2,G44=3,G44=4),OR(G45=0,G45=1,G45=2,G45=3,G45=4),OR(G46=0,G46=1,G46=2,G46=3,G46=4)),SUM(G44:G46)/12*20,"kontrolli hindepunkte")</f>
        <v>20</v>
      </c>
      <c r="H47" s="30">
        <f>IF(AND(OR(H44=0,H44=1,H44=2,H44=3,H44=4),OR(H45=0,H45=1,H45=2,H45=3,H45=4),OR(H46=0,H46=1,H46=2,H46=3,H46=4)),SUM(H44:H46)/12*20,"kontrolli hindepunkte")</f>
        <v>16.666666666666668</v>
      </c>
      <c r="I47" s="51">
        <f t="shared" si="5"/>
        <v>16</v>
      </c>
    </row>
    <row r="48" spans="1:9" x14ac:dyDescent="0.25">
      <c r="A48" s="105" t="s">
        <v>43</v>
      </c>
      <c r="B48" s="106"/>
      <c r="C48" s="106"/>
      <c r="D48" s="106"/>
      <c r="E48" s="106"/>
      <c r="F48" s="106"/>
      <c r="G48" s="106"/>
      <c r="H48" s="106"/>
      <c r="I48" s="107"/>
    </row>
    <row r="49" spans="1:20" ht="30" x14ac:dyDescent="0.25">
      <c r="A49" s="16" t="s">
        <v>44</v>
      </c>
      <c r="B49" s="54" t="s">
        <v>45</v>
      </c>
      <c r="C49" s="15" t="s">
        <v>6</v>
      </c>
      <c r="D49" s="6"/>
      <c r="E49" s="6"/>
      <c r="F49" s="6"/>
      <c r="G49" s="6"/>
      <c r="H49" s="6"/>
      <c r="I49" s="32">
        <f t="shared" si="5"/>
        <v>0</v>
      </c>
    </row>
    <row r="50" spans="1:20" ht="30" customHeight="1" x14ac:dyDescent="0.25">
      <c r="A50" s="113" t="s">
        <v>73</v>
      </c>
      <c r="B50" s="77"/>
      <c r="C50" s="76"/>
      <c r="D50" s="30">
        <f>IF(OR(D49=0,D49=1,D49=2,D49=3,D49=4),D49/4*10,"kontrolli hindepunkte")</f>
        <v>0</v>
      </c>
      <c r="E50" s="30">
        <f>IF(OR(E49=0,E49=1,E49=2,E49=3,E49=4),E49/4*10,"kontrolli hindepunkte")</f>
        <v>0</v>
      </c>
      <c r="F50" s="30">
        <f>IF(OR(F49=0,F49=1,F49=2,F49=3,F49=4),F49/4*10,"kontrolli hindepunkte")</f>
        <v>0</v>
      </c>
      <c r="G50" s="30">
        <f>IF(OR(G49=0,G49=1,G49=2,G49=3,G49=4),G49/4*10,"kontrolli hindepunkte")</f>
        <v>0</v>
      </c>
      <c r="H50" s="30">
        <f>IF(OR(H49=0,H49=1,H49=2,H49=3,H49=4),H49/4*10,"kontrolli hindepunkte")</f>
        <v>0</v>
      </c>
      <c r="I50" s="32">
        <f t="shared" si="5"/>
        <v>0</v>
      </c>
    </row>
    <row r="51" spans="1:20" x14ac:dyDescent="0.25">
      <c r="A51" s="108" t="s">
        <v>51</v>
      </c>
      <c r="B51" s="77"/>
      <c r="C51" s="77"/>
      <c r="D51" s="77"/>
      <c r="E51" s="77"/>
      <c r="F51" s="77"/>
      <c r="G51" s="77"/>
      <c r="H51" s="77"/>
      <c r="I51" s="76"/>
    </row>
    <row r="52" spans="1:20" ht="15" customHeight="1" x14ac:dyDescent="0.25">
      <c r="A52" s="88" t="s">
        <v>46</v>
      </c>
      <c r="B52" s="89" t="s">
        <v>52</v>
      </c>
      <c r="C52" s="90"/>
      <c r="D52" s="90"/>
      <c r="E52" s="90"/>
      <c r="F52" s="90"/>
      <c r="G52" s="90"/>
      <c r="H52" s="90"/>
      <c r="I52" s="91"/>
    </row>
    <row r="53" spans="1:20" ht="15" hidden="1" customHeight="1" x14ac:dyDescent="0.25">
      <c r="A53" s="88"/>
      <c r="B53" s="92"/>
      <c r="C53" s="93"/>
      <c r="D53" s="93"/>
      <c r="E53" s="93"/>
      <c r="F53" s="93"/>
      <c r="G53" s="93"/>
      <c r="H53" s="93"/>
      <c r="I53" s="94"/>
    </row>
    <row r="54" spans="1:20" x14ac:dyDescent="0.25">
      <c r="A54" s="16" t="s">
        <v>47</v>
      </c>
      <c r="B54" s="54" t="s">
        <v>53</v>
      </c>
      <c r="C54" s="15">
        <v>1</v>
      </c>
      <c r="D54" s="6"/>
      <c r="E54" s="6"/>
      <c r="F54" s="6"/>
      <c r="G54" s="6"/>
      <c r="H54" s="6"/>
      <c r="I54" s="32">
        <f t="shared" ref="I54:I58" si="6">SUM(D54:H54)/5</f>
        <v>0</v>
      </c>
    </row>
    <row r="55" spans="1:20" x14ac:dyDescent="0.25">
      <c r="A55" s="16" t="s">
        <v>48</v>
      </c>
      <c r="B55" s="54" t="s">
        <v>54</v>
      </c>
      <c r="C55" s="15">
        <v>2</v>
      </c>
      <c r="D55" s="6" t="s">
        <v>70</v>
      </c>
      <c r="E55" s="6"/>
      <c r="F55" s="6"/>
      <c r="G55" s="6"/>
      <c r="H55" s="6"/>
      <c r="I55" s="32">
        <f t="shared" si="6"/>
        <v>0</v>
      </c>
    </row>
    <row r="56" spans="1:20" x14ac:dyDescent="0.25">
      <c r="A56" s="16" t="s">
        <v>49</v>
      </c>
      <c r="B56" s="54" t="s">
        <v>55</v>
      </c>
      <c r="C56" s="15">
        <v>3</v>
      </c>
      <c r="D56" s="6">
        <v>3</v>
      </c>
      <c r="E56" s="6">
        <v>3</v>
      </c>
      <c r="F56" s="6">
        <v>3</v>
      </c>
      <c r="G56" s="6">
        <v>3</v>
      </c>
      <c r="H56" s="6">
        <v>3</v>
      </c>
      <c r="I56" s="32">
        <f t="shared" si="6"/>
        <v>3</v>
      </c>
    </row>
    <row r="57" spans="1:20" x14ac:dyDescent="0.25">
      <c r="A57" s="16" t="s">
        <v>50</v>
      </c>
      <c r="B57" s="54" t="s">
        <v>56</v>
      </c>
      <c r="C57" s="15">
        <v>4</v>
      </c>
      <c r="D57" s="6"/>
      <c r="E57" s="6"/>
      <c r="F57" s="6"/>
      <c r="G57" s="6"/>
      <c r="H57" s="6"/>
      <c r="I57" s="32">
        <f t="shared" si="6"/>
        <v>0</v>
      </c>
    </row>
    <row r="58" spans="1:20" ht="30.75" customHeight="1" x14ac:dyDescent="0.25">
      <c r="A58" s="80" t="s">
        <v>75</v>
      </c>
      <c r="B58" s="81"/>
      <c r="C58" s="82"/>
      <c r="D58" s="30">
        <f>IF(OR(COUNT(D54:D57)&gt;1,MAX(D54:D57)&gt;4),"kontrolli hindepunkte",SUM(D54:D57)/4*20)</f>
        <v>15</v>
      </c>
      <c r="E58" s="30">
        <f>IF(OR(COUNT(E54:E57)&gt;1,MAX(E54:E57)&gt;4),"kontrolli hindepunkte",SUM(E54:E57)/4*20)</f>
        <v>15</v>
      </c>
      <c r="F58" s="30">
        <f>IF(OR(COUNT(F54:F57)&gt;1,MAX(F54:F57)&gt;4),"kontrolli hindepunkte",SUM(F54:F57)/4*20)</f>
        <v>15</v>
      </c>
      <c r="G58" s="30">
        <f>IF(OR(COUNT(G54:G57)&gt;1,MAX(G54:G57)&gt;4),"kontrolli hindepunkte",SUM(G54:G57)/4*20)</f>
        <v>15</v>
      </c>
      <c r="H58" s="30">
        <f>IF(OR(COUNT(H54:H57)&gt;1,MAX(H54:H57)&gt;4),"kontrolli hindepunkte",SUM(H54:H57)/4*20)</f>
        <v>15</v>
      </c>
      <c r="I58" s="32">
        <f t="shared" si="6"/>
        <v>15</v>
      </c>
    </row>
    <row r="59" spans="1:20" x14ac:dyDescent="0.25">
      <c r="A59" s="11" t="s">
        <v>57</v>
      </c>
      <c r="B59" s="12"/>
      <c r="C59" s="17"/>
      <c r="D59" s="17"/>
      <c r="E59" s="17"/>
      <c r="F59" s="17"/>
      <c r="G59" s="17"/>
      <c r="H59" s="17"/>
      <c r="I59" s="17"/>
    </row>
    <row r="60" spans="1:20" ht="15" customHeight="1" x14ac:dyDescent="0.25">
      <c r="A60" s="88" t="s">
        <v>58</v>
      </c>
      <c r="B60" s="103" t="s">
        <v>59</v>
      </c>
      <c r="C60" s="103"/>
      <c r="D60" s="103"/>
      <c r="E60" s="103"/>
      <c r="F60" s="103"/>
      <c r="G60" s="103"/>
      <c r="H60" s="103"/>
      <c r="I60" s="103"/>
    </row>
    <row r="61" spans="1:20" ht="0.75" customHeight="1" x14ac:dyDescent="0.25">
      <c r="A61" s="88"/>
      <c r="B61" s="103"/>
      <c r="C61" s="103"/>
      <c r="D61" s="103"/>
      <c r="E61" s="103"/>
      <c r="F61" s="103"/>
      <c r="G61" s="103"/>
      <c r="H61" s="103"/>
      <c r="I61" s="103"/>
    </row>
    <row r="62" spans="1:20" x14ac:dyDescent="0.25">
      <c r="A62" s="16" t="s">
        <v>60</v>
      </c>
      <c r="B62" s="54" t="s">
        <v>66</v>
      </c>
      <c r="C62" s="15">
        <v>1</v>
      </c>
      <c r="D62" s="6"/>
      <c r="E62" s="6"/>
      <c r="F62" s="6"/>
      <c r="G62" s="6"/>
      <c r="H62" s="6"/>
      <c r="I62" s="32">
        <f t="shared" ref="I62:I68" si="7">SUM(D62:H62)/5</f>
        <v>0</v>
      </c>
    </row>
    <row r="63" spans="1:20" x14ac:dyDescent="0.25">
      <c r="A63" s="16" t="s">
        <v>61</v>
      </c>
      <c r="B63" s="54" t="s">
        <v>67</v>
      </c>
      <c r="C63" s="15">
        <v>2</v>
      </c>
      <c r="D63" s="6"/>
      <c r="E63" s="6"/>
      <c r="F63" s="6"/>
      <c r="G63" s="6"/>
      <c r="H63" s="6"/>
      <c r="I63" s="32">
        <f t="shared" si="7"/>
        <v>0</v>
      </c>
    </row>
    <row r="64" spans="1:20" x14ac:dyDescent="0.25">
      <c r="A64" s="16" t="s">
        <v>62</v>
      </c>
      <c r="B64" s="54" t="s">
        <v>68</v>
      </c>
      <c r="C64" s="15">
        <v>3</v>
      </c>
      <c r="D64" s="6"/>
      <c r="E64" s="6">
        <v>3</v>
      </c>
      <c r="F64" s="6"/>
      <c r="G64" s="6"/>
      <c r="H64" s="6"/>
      <c r="I64" s="32">
        <f t="shared" si="7"/>
        <v>0.6</v>
      </c>
      <c r="T64" t="s">
        <v>70</v>
      </c>
    </row>
    <row r="65" spans="1:10" x14ac:dyDescent="0.25">
      <c r="A65" s="16" t="s">
        <v>63</v>
      </c>
      <c r="B65" s="54" t="s">
        <v>69</v>
      </c>
      <c r="C65" s="15">
        <v>4</v>
      </c>
      <c r="D65" s="6">
        <v>4</v>
      </c>
      <c r="E65" s="6"/>
      <c r="F65" s="6">
        <v>4</v>
      </c>
      <c r="G65" s="6">
        <v>4</v>
      </c>
      <c r="H65" s="6">
        <v>4</v>
      </c>
      <c r="I65" s="32">
        <f t="shared" si="7"/>
        <v>3.2</v>
      </c>
    </row>
    <row r="66" spans="1:10" ht="45" x14ac:dyDescent="0.25">
      <c r="A66" s="31" t="s">
        <v>64</v>
      </c>
      <c r="B66" s="54" t="s">
        <v>65</v>
      </c>
      <c r="C66" s="15" t="s">
        <v>6</v>
      </c>
      <c r="D66" s="6">
        <v>4</v>
      </c>
      <c r="E66" s="6">
        <v>4</v>
      </c>
      <c r="F66" s="6">
        <v>3</v>
      </c>
      <c r="G66" s="6">
        <v>4</v>
      </c>
      <c r="H66" s="6">
        <v>4</v>
      </c>
      <c r="I66" s="32">
        <f t="shared" si="7"/>
        <v>3.8</v>
      </c>
    </row>
    <row r="67" spans="1:10" ht="31.5" customHeight="1" x14ac:dyDescent="0.25">
      <c r="A67" s="80" t="s">
        <v>72</v>
      </c>
      <c r="B67" s="77"/>
      <c r="C67" s="76"/>
      <c r="D67" s="30">
        <f>IF(COUNT(D62:D65)&gt;1,"kontrolli hindepunkte",IF(AND(OR(D66=0,D66=1,D66=2,D66=3,D66=4),OR(D62=0,D62=1),OR(D63=0,D63=2),OR(D64=0,D64=3),OR(D65=0,D65=4)),SUM(D62:D66)/8*10,"kontrolli hindepunkte"))</f>
        <v>10</v>
      </c>
      <c r="E67" s="30">
        <f>IF(COUNT(E62:E65)&gt;1,"kontrolli hindepunkte",IF(AND(OR(E66=0,E66=1,E66=2,E66=3,E66=4),OR(E62=0,E62=1),OR(E63=0,E63=2),OR(E64=0,E64=3),OR(E65=0,E65=4)),SUM(E62:E66)/8*10,"kontrolli hindepunkte"))</f>
        <v>8.75</v>
      </c>
      <c r="F67" s="30">
        <f>IF(COUNT(F62:F65)&gt;1,"kontrolli hindepunkte",IF(AND(OR(F66=0,F66=1,F66=2,F66=3,F66=4),OR(F62=0,F62=1),OR(F63=0,F63=2),OR(F64=0,F64=3),OR(F65=0,F65=4)),SUM(F62:F66)/8*10,"kontrolli hindepunkte"))</f>
        <v>8.75</v>
      </c>
      <c r="G67" s="30">
        <f>IF(COUNT(G62:G65)&gt;1,"kontrolli hindepunkte",IF(AND(OR(G66=0,G66=1,G66=2,G66=3,G66=4),OR(G62=0,G62=1),OR(G63=0,G63=2),OR(G64=0,G64=3),OR(G65=0,G65=4)),SUM(G62:G66)/8*10,"kontrolli hindepunkte"))</f>
        <v>10</v>
      </c>
      <c r="H67" s="30">
        <f>IF(COUNT(H62:H65)&gt;1,"kontrolli hindepunkte",IF(AND(OR(H66=0,H66=1,H66=2,H66=3,H66=4),OR(H62=0,H62=1),OR(H63=0,H63=2),OR(H64=0,H64=3),OR(H65=0,H65=4)),SUM(H62:H66)/8*10,"kontrolli hindepunkte"))</f>
        <v>10</v>
      </c>
      <c r="I67" s="32">
        <f t="shared" si="7"/>
        <v>9.5</v>
      </c>
    </row>
    <row r="68" spans="1:10" ht="31.5" customHeight="1" x14ac:dyDescent="0.25">
      <c r="A68" s="80" t="s">
        <v>103</v>
      </c>
      <c r="B68" s="81"/>
      <c r="C68" s="82"/>
      <c r="D68" s="30">
        <f>D12+D25+D42+D47+D50+D58+D67</f>
        <v>76.607142857142861</v>
      </c>
      <c r="E68" s="30">
        <f>E12+E25+E42+E47+E50+E58+E67</f>
        <v>64.94047619047619</v>
      </c>
      <c r="F68" s="30">
        <f>F12+F25+F42+F47+F50+F58+F67</f>
        <v>50.714285714285715</v>
      </c>
      <c r="G68" s="30">
        <f>G12+G25+G42+G47+G50+G58+G67</f>
        <v>77.857142857142861</v>
      </c>
      <c r="H68" s="30">
        <f>H12+H25+H42+H47+H50+H58+H67</f>
        <v>73.273809523809518</v>
      </c>
      <c r="I68" s="55">
        <f t="shared" si="7"/>
        <v>68.678571428571416</v>
      </c>
    </row>
    <row r="69" spans="1:10" ht="30" customHeight="1" x14ac:dyDescent="0.25">
      <c r="A69" s="80" t="s">
        <v>104</v>
      </c>
      <c r="B69" s="81"/>
      <c r="C69" s="82"/>
      <c r="D69" s="85">
        <f>SUM(D32,D39)</f>
        <v>1.25</v>
      </c>
      <c r="E69" s="85"/>
      <c r="F69" s="85"/>
      <c r="G69" s="85"/>
      <c r="H69" s="85"/>
      <c r="I69" s="85"/>
    </row>
    <row r="70" spans="1:10" x14ac:dyDescent="0.25">
      <c r="A70" s="67" t="s">
        <v>105</v>
      </c>
      <c r="B70" s="67"/>
      <c r="C70" s="67"/>
      <c r="D70" s="67"/>
      <c r="E70" s="67"/>
      <c r="F70" s="67"/>
      <c r="G70" s="67"/>
      <c r="H70" s="67"/>
      <c r="I70" s="49">
        <f>SUM(I68,D69)</f>
        <v>69.928571428571416</v>
      </c>
      <c r="J70" s="23"/>
    </row>
  </sheetData>
  <mergeCells count="42">
    <mergeCell ref="A70:H70"/>
    <mergeCell ref="A60:A61"/>
    <mergeCell ref="B60:I61"/>
    <mergeCell ref="A67:C67"/>
    <mergeCell ref="A68:C68"/>
    <mergeCell ref="A69:C69"/>
    <mergeCell ref="D69:I69"/>
    <mergeCell ref="A58:C58"/>
    <mergeCell ref="A39:C39"/>
    <mergeCell ref="D39:I39"/>
    <mergeCell ref="A40:I40"/>
    <mergeCell ref="A42:C42"/>
    <mergeCell ref="A43:I43"/>
    <mergeCell ref="A47:C47"/>
    <mergeCell ref="A48:I48"/>
    <mergeCell ref="A50:C50"/>
    <mergeCell ref="A51:I51"/>
    <mergeCell ref="A52:A53"/>
    <mergeCell ref="B52:I53"/>
    <mergeCell ref="D38:I38"/>
    <mergeCell ref="B27:I27"/>
    <mergeCell ref="D28:I28"/>
    <mergeCell ref="D29:I29"/>
    <mergeCell ref="D30:I30"/>
    <mergeCell ref="D31:I31"/>
    <mergeCell ref="A32:C32"/>
    <mergeCell ref="D32:I32"/>
    <mergeCell ref="A33:I33"/>
    <mergeCell ref="B34:I34"/>
    <mergeCell ref="D35:I35"/>
    <mergeCell ref="D36:I36"/>
    <mergeCell ref="D37:I37"/>
    <mergeCell ref="J8:M8"/>
    <mergeCell ref="A26:I26"/>
    <mergeCell ref="A2:I2"/>
    <mergeCell ref="A4:B4"/>
    <mergeCell ref="C4:I4"/>
    <mergeCell ref="A12:C12"/>
    <mergeCell ref="A13:I13"/>
    <mergeCell ref="A14:A15"/>
    <mergeCell ref="B14:I15"/>
    <mergeCell ref="A25:C25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B8" sqref="B8"/>
    </sheetView>
  </sheetViews>
  <sheetFormatPr defaultRowHeight="15" x14ac:dyDescent="0.25"/>
  <cols>
    <col min="1" max="1" width="5.7109375" customWidth="1"/>
    <col min="2" max="2" width="61.85546875" customWidth="1"/>
    <col min="3" max="3" width="7.7109375" customWidth="1"/>
    <col min="4" max="9" width="12.7109375" customWidth="1"/>
    <col min="10" max="10" width="3.140625" customWidth="1"/>
    <col min="11" max="12" width="4" customWidth="1"/>
    <col min="13" max="13" width="4.42578125" customWidth="1"/>
    <col min="14" max="14" width="4.85546875" customWidth="1"/>
    <col min="15" max="15" width="7.42578125" customWidth="1"/>
    <col min="16" max="16" width="4.28515625" customWidth="1"/>
    <col min="17" max="17" width="4.85546875" customWidth="1"/>
    <col min="18" max="18" width="7.28515625" customWidth="1"/>
    <col min="19" max="19" width="11.5703125" customWidth="1"/>
    <col min="20" max="20" width="8.7109375" customWidth="1"/>
  </cols>
  <sheetData>
    <row r="1" spans="1:21" x14ac:dyDescent="0.25">
      <c r="A1" s="33" t="s">
        <v>70</v>
      </c>
      <c r="B1" s="33"/>
      <c r="C1" s="33"/>
      <c r="D1" s="33"/>
      <c r="E1" s="33"/>
      <c r="F1" s="33"/>
      <c r="G1" s="33"/>
      <c r="H1" s="33"/>
      <c r="I1" s="33"/>
    </row>
    <row r="2" spans="1:21" s="56" customFormat="1" ht="32.25" customHeight="1" x14ac:dyDescent="0.25">
      <c r="A2" s="86" t="s">
        <v>101</v>
      </c>
      <c r="B2" s="87"/>
      <c r="C2" s="87"/>
      <c r="D2" s="87"/>
      <c r="E2" s="87"/>
      <c r="F2" s="87"/>
      <c r="G2" s="87"/>
      <c r="H2" s="87"/>
      <c r="I2" s="87"/>
    </row>
    <row r="3" spans="1:21" s="56" customFormat="1" x14ac:dyDescent="0.25">
      <c r="A3" s="35"/>
      <c r="B3" s="34"/>
      <c r="C3" s="34"/>
      <c r="D3" s="34"/>
      <c r="E3" s="34"/>
      <c r="F3" s="34"/>
      <c r="G3" s="34"/>
      <c r="H3" s="34"/>
      <c r="I3" s="34"/>
    </row>
    <row r="4" spans="1:21" s="56" customFormat="1" x14ac:dyDescent="0.25">
      <c r="A4" s="120" t="s">
        <v>4</v>
      </c>
      <c r="B4" s="121"/>
      <c r="C4" s="117">
        <f>'hindepunktide koond'!A13</f>
        <v>642215780010</v>
      </c>
      <c r="D4" s="118"/>
      <c r="E4" s="118"/>
      <c r="F4" s="118"/>
      <c r="G4" s="118"/>
      <c r="H4" s="118"/>
      <c r="I4" s="119"/>
    </row>
    <row r="5" spans="1:21" s="56" customFormat="1" ht="15.75" x14ac:dyDescent="0.25">
      <c r="A5" s="3"/>
      <c r="D5" s="52"/>
      <c r="E5" s="57"/>
      <c r="F5" s="57"/>
      <c r="G5" s="57"/>
      <c r="H5" s="57"/>
      <c r="I5" s="57"/>
    </row>
    <row r="6" spans="1:21" ht="51" customHeight="1" x14ac:dyDescent="0.25">
      <c r="A6" s="5"/>
      <c r="B6" s="55" t="s">
        <v>1</v>
      </c>
      <c r="C6" s="20" t="s">
        <v>7</v>
      </c>
      <c r="D6" s="20" t="s">
        <v>78</v>
      </c>
      <c r="E6" s="20" t="s">
        <v>79</v>
      </c>
      <c r="F6" s="20" t="s">
        <v>80</v>
      </c>
      <c r="G6" s="20" t="s">
        <v>81</v>
      </c>
      <c r="H6" s="20" t="s">
        <v>82</v>
      </c>
      <c r="I6" s="37" t="s">
        <v>83</v>
      </c>
      <c r="J6" s="4"/>
      <c r="K6" s="4"/>
      <c r="L6" s="4"/>
      <c r="M6" s="4"/>
      <c r="N6" s="4"/>
      <c r="O6" s="4"/>
      <c r="P6" s="4"/>
    </row>
    <row r="7" spans="1:21" x14ac:dyDescent="0.25">
      <c r="A7" s="12" t="s">
        <v>0</v>
      </c>
      <c r="B7" s="8"/>
      <c r="C7" s="21"/>
      <c r="D7" s="7"/>
      <c r="E7" s="7"/>
      <c r="F7" s="7"/>
      <c r="G7" s="7"/>
      <c r="H7" s="7"/>
      <c r="I7" s="22"/>
    </row>
    <row r="8" spans="1:21" ht="45" x14ac:dyDescent="0.25">
      <c r="A8" s="16" t="s">
        <v>2</v>
      </c>
      <c r="B8" s="19" t="s">
        <v>3</v>
      </c>
      <c r="C8" s="25" t="s">
        <v>6</v>
      </c>
      <c r="D8" s="24">
        <v>4</v>
      </c>
      <c r="E8" s="24">
        <v>2</v>
      </c>
      <c r="F8" s="24">
        <v>4</v>
      </c>
      <c r="G8" s="24">
        <v>3</v>
      </c>
      <c r="H8" s="24">
        <v>4</v>
      </c>
      <c r="I8" s="38">
        <f>SUM(D8:H8)/5</f>
        <v>3.4</v>
      </c>
      <c r="J8" s="99" t="s">
        <v>70</v>
      </c>
      <c r="K8" s="100"/>
      <c r="L8" s="100"/>
      <c r="M8" s="100"/>
      <c r="N8" s="1"/>
      <c r="O8" s="1"/>
      <c r="P8" s="1"/>
      <c r="Q8" s="1"/>
      <c r="R8" s="1"/>
      <c r="S8" s="1"/>
    </row>
    <row r="9" spans="1:21" ht="45" x14ac:dyDescent="0.25">
      <c r="A9" s="16" t="s">
        <v>5</v>
      </c>
      <c r="B9" s="54" t="s">
        <v>8</v>
      </c>
      <c r="C9" s="15">
        <v>2</v>
      </c>
      <c r="D9" s="6"/>
      <c r="E9" s="6"/>
      <c r="F9" s="6"/>
      <c r="G9" s="6"/>
      <c r="H9" s="6"/>
      <c r="I9" s="38">
        <f t="shared" ref="I9:I11" si="0">SUM(D9:H9)/5</f>
        <v>0</v>
      </c>
      <c r="T9" t="s">
        <v>70</v>
      </c>
    </row>
    <row r="10" spans="1:21" ht="45" x14ac:dyDescent="0.25">
      <c r="A10" s="16" t="s">
        <v>9</v>
      </c>
      <c r="B10" s="54" t="s">
        <v>10</v>
      </c>
      <c r="C10" s="15" t="s">
        <v>6</v>
      </c>
      <c r="D10" s="6">
        <v>4</v>
      </c>
      <c r="E10" s="6">
        <v>4</v>
      </c>
      <c r="F10" s="6">
        <v>3</v>
      </c>
      <c r="G10" s="6">
        <v>4</v>
      </c>
      <c r="H10" s="6">
        <v>4</v>
      </c>
      <c r="I10" s="38">
        <f t="shared" si="0"/>
        <v>3.8</v>
      </c>
    </row>
    <row r="11" spans="1:21" ht="60" x14ac:dyDescent="0.25">
      <c r="A11" s="16" t="s">
        <v>11</v>
      </c>
      <c r="B11" s="63" t="s">
        <v>109</v>
      </c>
      <c r="C11" s="15" t="s">
        <v>6</v>
      </c>
      <c r="D11" s="6"/>
      <c r="E11" s="6"/>
      <c r="F11" s="6"/>
      <c r="G11" s="6"/>
      <c r="H11" s="6"/>
      <c r="I11" s="38">
        <f t="shared" si="0"/>
        <v>0</v>
      </c>
    </row>
    <row r="12" spans="1:21" ht="32.25" customHeight="1" x14ac:dyDescent="0.25">
      <c r="A12" s="109" t="s">
        <v>71</v>
      </c>
      <c r="B12" s="81"/>
      <c r="C12" s="82"/>
      <c r="D12" s="30">
        <f>IF(AND(OR(D8=0,D8=1,D8=2,D8=3,D8=4),OR(D9=0,D9=2),OR(D10=0,D10=1,D10=2,D10=3,D10=4),OR(D11=0,D11=1,D11=2,D11=3,D11=4)),SUM(D8:D11)/14*15,"kontrolli hindepunkte")</f>
        <v>8.5714285714285712</v>
      </c>
      <c r="E12" s="30">
        <f>IF(AND(OR(E8=0,E8=1,E8=2,E8=3,E8=4),OR(E9=0,E9=2),OR(E10=0,E10=1,E10=2,E10=3,E10=4),OR(E11=0,E11=1,E11=2,E11=3,E11=4)),SUM(E8:E11)/14*15,"kontrolli hindepunkte")</f>
        <v>6.4285714285714279</v>
      </c>
      <c r="F12" s="30">
        <f>IF(AND(OR(F8=0,F8=1,F8=2,F8=3,F8=4),OR(F9=0,F9=2),OR(F10=0,F10=1,F10=2,F10=3,F10=4),OR(F11=0,F11=1,F11=2,F11=3,F11=4)),SUM(F8:F11)/14*15,"kontrolli hindepunkte")</f>
        <v>7.5</v>
      </c>
      <c r="G12" s="30">
        <f>IF(AND(OR(G8=0,G8=1,G8=2,G8=3,G8=4),OR(G9=0,G9=2),OR(G10=0,G10=1,G10=2,G10=3,G10=4),OR(G11=0,G11=1,G11=2,G11=3,G11=4)),SUM(G8:G11)/14*15,"kontrolli hindepunkte")</f>
        <v>7.5</v>
      </c>
      <c r="H12" s="30">
        <f>IF(AND(OR(H8=0,H8=1,H8=2,H8=3,H8=4),OR(H9=0,H9=2),OR(H10=0,H10=1,H10=2,H10=3,H10=4),OR(H11=0,H11=1,H11=2,H11=3,H11=4)),SUM(H8:H11)/14*15,"kontrolli hindepunkte")</f>
        <v>8.5714285714285712</v>
      </c>
      <c r="I12" s="38">
        <f>SUM(D12:H12)/5</f>
        <v>7.7142857142857135</v>
      </c>
      <c r="J12" s="23" t="s">
        <v>70</v>
      </c>
      <c r="K12" s="23" t="s">
        <v>70</v>
      </c>
      <c r="U12" t="s">
        <v>70</v>
      </c>
    </row>
    <row r="13" spans="1:21" x14ac:dyDescent="0.25">
      <c r="A13" s="108" t="s">
        <v>12</v>
      </c>
      <c r="B13" s="77"/>
      <c r="C13" s="77"/>
      <c r="D13" s="77"/>
      <c r="E13" s="77"/>
      <c r="F13" s="77"/>
      <c r="G13" s="77"/>
      <c r="H13" s="77"/>
      <c r="I13" s="76"/>
    </row>
    <row r="14" spans="1:21" ht="15" customHeight="1" x14ac:dyDescent="0.25">
      <c r="A14" s="101" t="s">
        <v>14</v>
      </c>
      <c r="B14" s="103" t="s">
        <v>13</v>
      </c>
      <c r="C14" s="103"/>
      <c r="D14" s="103"/>
      <c r="E14" s="103"/>
      <c r="F14" s="103"/>
      <c r="G14" s="103"/>
      <c r="H14" s="103"/>
      <c r="I14" s="103"/>
    </row>
    <row r="15" spans="1:21" x14ac:dyDescent="0.25">
      <c r="A15" s="102"/>
      <c r="B15" s="103"/>
      <c r="C15" s="103"/>
      <c r="D15" s="103"/>
      <c r="E15" s="103"/>
      <c r="F15" s="103"/>
      <c r="G15" s="103"/>
      <c r="H15" s="103"/>
      <c r="I15" s="103"/>
    </row>
    <row r="16" spans="1:21" x14ac:dyDescent="0.25">
      <c r="A16" s="13" t="s">
        <v>15</v>
      </c>
      <c r="B16" s="54" t="s">
        <v>25</v>
      </c>
      <c r="C16" s="15">
        <v>1</v>
      </c>
      <c r="D16" s="26"/>
      <c r="E16" s="26"/>
      <c r="F16" s="26"/>
      <c r="G16" s="26"/>
      <c r="H16" s="26"/>
      <c r="I16" s="39">
        <f>SUM(D16:H16)/5</f>
        <v>0</v>
      </c>
    </row>
    <row r="17" spans="1:9" x14ac:dyDescent="0.25">
      <c r="A17" s="13" t="s">
        <v>16</v>
      </c>
      <c r="B17" s="54" t="s">
        <v>26</v>
      </c>
      <c r="C17" s="15">
        <v>2</v>
      </c>
      <c r="D17" s="26" t="s">
        <v>70</v>
      </c>
      <c r="E17" s="26"/>
      <c r="F17" s="26"/>
      <c r="G17" s="26"/>
      <c r="H17" s="26"/>
      <c r="I17" s="39">
        <f t="shared" ref="I17:I19" si="1">SUM(D17:H17)/5</f>
        <v>0</v>
      </c>
    </row>
    <row r="18" spans="1:9" x14ac:dyDescent="0.25">
      <c r="A18" s="13" t="s">
        <v>17</v>
      </c>
      <c r="B18" s="54" t="s">
        <v>27</v>
      </c>
      <c r="C18" s="15">
        <v>3</v>
      </c>
      <c r="D18" s="26"/>
      <c r="E18" s="26"/>
      <c r="F18" s="26"/>
      <c r="G18" s="26"/>
      <c r="H18" s="26"/>
      <c r="I18" s="39">
        <f t="shared" si="1"/>
        <v>0</v>
      </c>
    </row>
    <row r="19" spans="1:9" x14ac:dyDescent="0.25">
      <c r="A19" s="13" t="s">
        <v>18</v>
      </c>
      <c r="B19" s="54" t="s">
        <v>28</v>
      </c>
      <c r="C19" s="15">
        <v>4</v>
      </c>
      <c r="D19" s="26">
        <v>4</v>
      </c>
      <c r="E19" s="26">
        <v>4</v>
      </c>
      <c r="F19" s="26">
        <v>4</v>
      </c>
      <c r="G19" s="26">
        <v>4</v>
      </c>
      <c r="H19" s="26">
        <v>4</v>
      </c>
      <c r="I19" s="39">
        <f t="shared" si="1"/>
        <v>4</v>
      </c>
    </row>
    <row r="20" spans="1:9" ht="29.25" customHeight="1" x14ac:dyDescent="0.25">
      <c r="A20" s="9" t="s">
        <v>19</v>
      </c>
      <c r="B20" s="53" t="s">
        <v>24</v>
      </c>
      <c r="C20" s="17" t="s">
        <v>70</v>
      </c>
      <c r="D20" s="27" t="s">
        <v>70</v>
      </c>
      <c r="E20" s="27"/>
      <c r="F20" s="27"/>
      <c r="G20" s="27"/>
      <c r="H20" s="27"/>
      <c r="I20" s="39"/>
    </row>
    <row r="21" spans="1:9" x14ac:dyDescent="0.25">
      <c r="A21" s="13" t="s">
        <v>20</v>
      </c>
      <c r="B21" s="54" t="s">
        <v>29</v>
      </c>
      <c r="C21" s="15">
        <v>1</v>
      </c>
      <c r="D21" s="26"/>
      <c r="E21" s="26"/>
      <c r="F21" s="26"/>
      <c r="G21" s="26"/>
      <c r="H21" s="26"/>
      <c r="I21" s="39">
        <f>SUM(D21:H21)/5</f>
        <v>0</v>
      </c>
    </row>
    <row r="22" spans="1:9" x14ac:dyDescent="0.25">
      <c r="A22" s="13" t="s">
        <v>21</v>
      </c>
      <c r="B22" s="54" t="s">
        <v>30</v>
      </c>
      <c r="C22" s="15">
        <v>2</v>
      </c>
      <c r="D22" s="26"/>
      <c r="E22" s="26"/>
      <c r="F22" s="26">
        <v>2</v>
      </c>
      <c r="G22" s="26"/>
      <c r="H22" s="26"/>
      <c r="I22" s="39">
        <f t="shared" ref="I22:I24" si="2">SUM(D22:H22)/5</f>
        <v>0.4</v>
      </c>
    </row>
    <row r="23" spans="1:9" x14ac:dyDescent="0.25">
      <c r="A23" s="13" t="s">
        <v>22</v>
      </c>
      <c r="B23" s="54" t="s">
        <v>31</v>
      </c>
      <c r="C23" s="15">
        <v>3</v>
      </c>
      <c r="D23" s="26"/>
      <c r="E23" s="26"/>
      <c r="F23" s="26"/>
      <c r="G23" s="26"/>
      <c r="H23" s="26"/>
      <c r="I23" s="39">
        <f t="shared" si="2"/>
        <v>0</v>
      </c>
    </row>
    <row r="24" spans="1:9" x14ac:dyDescent="0.25">
      <c r="A24" s="13" t="s">
        <v>23</v>
      </c>
      <c r="B24" s="54" t="s">
        <v>32</v>
      </c>
      <c r="C24" s="15">
        <v>4</v>
      </c>
      <c r="D24" s="26">
        <v>4</v>
      </c>
      <c r="E24" s="26">
        <v>4</v>
      </c>
      <c r="F24" s="26"/>
      <c r="G24" s="26">
        <v>4</v>
      </c>
      <c r="H24" s="26">
        <v>4</v>
      </c>
      <c r="I24" s="39">
        <f t="shared" si="2"/>
        <v>3.2</v>
      </c>
    </row>
    <row r="25" spans="1:9" ht="32.25" customHeight="1" x14ac:dyDescent="0.25">
      <c r="A25" s="110" t="s">
        <v>72</v>
      </c>
      <c r="B25" s="111"/>
      <c r="C25" s="112"/>
      <c r="D25" s="40">
        <f>IF(OR(COUNT(D16:D19)&gt;1,COUNT(D21:D24)&gt;1,MAX(D16:D24)&gt;4),"kontrolli hindepunkte",SUM(D16:D19,D21:D24)/8*10)</f>
        <v>10</v>
      </c>
      <c r="E25" s="40">
        <f>IF(OR(COUNT(E16:E19)&gt;1,COUNT(E21:E24)&gt;1,MAX(E16:E24)&gt;4),"kontrolli hindepunkte",SUM(E16:E19,E21:E24)/8*10)</f>
        <v>10</v>
      </c>
      <c r="F25" s="40">
        <f>IF(OR(COUNT(F16:F19)&gt;1,COUNT(F21:F24)&gt;1,MAX(F16:F24)&gt;4),"kontrolli hindepunkte",SUM(F16:F19,F21:F24)/8*10)</f>
        <v>7.5</v>
      </c>
      <c r="G25" s="40">
        <f>IF(OR(COUNT(G16:G19)&gt;1,COUNT(G21:G24)&gt;1,MAX(G16:G24)&gt;4),"kontrolli hindepunkte",SUM(G16:G19,G21:G24)/8*10)</f>
        <v>10</v>
      </c>
      <c r="H25" s="40">
        <f>IF(OR(COUNT(H16:H19)&gt;1,COUNT(H21:H24)&gt;1,MAX(H16:H24)&gt;4),"kontrolli hindepunkte",SUM(H16:H19,H21:H24)/8*10)</f>
        <v>10</v>
      </c>
      <c r="I25" s="40">
        <f>SUM(D25:H25)/5</f>
        <v>9.5</v>
      </c>
    </row>
    <row r="26" spans="1:9" x14ac:dyDescent="0.25">
      <c r="A26" s="95" t="s">
        <v>84</v>
      </c>
      <c r="B26" s="84"/>
      <c r="C26" s="96"/>
      <c r="D26" s="96"/>
      <c r="E26" s="96"/>
      <c r="F26" s="96"/>
      <c r="G26" s="96"/>
      <c r="H26" s="96"/>
      <c r="I26" s="96"/>
    </row>
    <row r="27" spans="1:9" x14ac:dyDescent="0.25">
      <c r="A27" s="43"/>
      <c r="B27" s="97" t="s">
        <v>85</v>
      </c>
      <c r="C27" s="96"/>
      <c r="D27" s="96"/>
      <c r="E27" s="96"/>
      <c r="F27" s="96"/>
      <c r="G27" s="96"/>
      <c r="H27" s="96"/>
      <c r="I27" s="96"/>
    </row>
    <row r="28" spans="1:9" ht="13.5" customHeight="1" x14ac:dyDescent="0.25">
      <c r="A28" s="41" t="s">
        <v>86</v>
      </c>
      <c r="B28" s="42">
        <v>0.35</v>
      </c>
      <c r="C28" s="27">
        <v>1</v>
      </c>
      <c r="D28" s="74">
        <v>1</v>
      </c>
      <c r="E28" s="75"/>
      <c r="F28" s="75"/>
      <c r="G28" s="75"/>
      <c r="H28" s="75"/>
      <c r="I28" s="76"/>
    </row>
    <row r="29" spans="1:9" x14ac:dyDescent="0.25">
      <c r="A29" s="41" t="s">
        <v>87</v>
      </c>
      <c r="B29" s="54" t="s">
        <v>90</v>
      </c>
      <c r="C29" s="27">
        <v>2</v>
      </c>
      <c r="D29" s="74"/>
      <c r="E29" s="75"/>
      <c r="F29" s="75"/>
      <c r="G29" s="75"/>
      <c r="H29" s="75"/>
      <c r="I29" s="76"/>
    </row>
    <row r="30" spans="1:9" x14ac:dyDescent="0.25">
      <c r="A30" s="41" t="s">
        <v>88</v>
      </c>
      <c r="B30" s="54" t="s">
        <v>91</v>
      </c>
      <c r="C30" s="27">
        <v>3</v>
      </c>
      <c r="D30" s="74"/>
      <c r="E30" s="75"/>
      <c r="F30" s="75"/>
      <c r="G30" s="75"/>
      <c r="H30" s="75"/>
      <c r="I30" s="76"/>
    </row>
    <row r="31" spans="1:9" x14ac:dyDescent="0.25">
      <c r="A31" s="41" t="s">
        <v>89</v>
      </c>
      <c r="B31" s="54" t="s">
        <v>92</v>
      </c>
      <c r="C31" s="27">
        <v>4</v>
      </c>
      <c r="D31" s="74"/>
      <c r="E31" s="77"/>
      <c r="F31" s="77"/>
      <c r="G31" s="77"/>
      <c r="H31" s="77"/>
      <c r="I31" s="76"/>
    </row>
    <row r="32" spans="1:9" ht="29.25" customHeight="1" x14ac:dyDescent="0.25">
      <c r="A32" s="80" t="s">
        <v>102</v>
      </c>
      <c r="B32" s="81"/>
      <c r="C32" s="82"/>
      <c r="D32" s="68">
        <f>IF(OR(COUNT(D28:D31)&gt;1,MAX(D28:D31)&gt;4),"kontrolli hindepunkte",SUM(D28:D31)/4*5)</f>
        <v>1.25</v>
      </c>
      <c r="E32" s="69" t="str">
        <f t="shared" ref="E32:I32" si="3">IF(OR(COUNT(E23:E26)&gt;1,COUNT(E28:E31)&gt;1,MAX(E23:E31)&gt;4),"kontrolli hindepunkte",SUM(E23:E26,E28:E31)/8*10)</f>
        <v>kontrolli hindepunkte</v>
      </c>
      <c r="F32" s="69" t="str">
        <f t="shared" si="3"/>
        <v>kontrolli hindepunkte</v>
      </c>
      <c r="G32" s="69" t="str">
        <f t="shared" si="3"/>
        <v>kontrolli hindepunkte</v>
      </c>
      <c r="H32" s="69" t="str">
        <f t="shared" si="3"/>
        <v>kontrolli hindepunkte</v>
      </c>
      <c r="I32" s="70" t="str">
        <f t="shared" si="3"/>
        <v>kontrolli hindepunkte</v>
      </c>
    </row>
    <row r="33" spans="1:9" x14ac:dyDescent="0.25">
      <c r="A33" s="98" t="s">
        <v>93</v>
      </c>
      <c r="B33" s="96"/>
      <c r="C33" s="96"/>
      <c r="D33" s="96"/>
      <c r="E33" s="96"/>
      <c r="F33" s="96"/>
      <c r="G33" s="96"/>
      <c r="H33" s="96"/>
      <c r="I33" s="96"/>
    </row>
    <row r="34" spans="1:9" x14ac:dyDescent="0.25">
      <c r="A34" s="44"/>
      <c r="B34" s="114" t="s">
        <v>85</v>
      </c>
      <c r="C34" s="115"/>
      <c r="D34" s="115"/>
      <c r="E34" s="115"/>
      <c r="F34" s="115"/>
      <c r="G34" s="115"/>
      <c r="H34" s="115"/>
      <c r="I34" s="116"/>
    </row>
    <row r="35" spans="1:9" x14ac:dyDescent="0.25">
      <c r="A35" s="45" t="s">
        <v>94</v>
      </c>
      <c r="B35" s="46">
        <v>0.25</v>
      </c>
      <c r="C35" s="48">
        <v>1</v>
      </c>
      <c r="D35" s="78"/>
      <c r="E35" s="79"/>
      <c r="F35" s="79"/>
      <c r="G35" s="79"/>
      <c r="H35" s="79"/>
      <c r="I35" s="76"/>
    </row>
    <row r="36" spans="1:9" x14ac:dyDescent="0.25">
      <c r="A36" s="45" t="s">
        <v>95</v>
      </c>
      <c r="B36" s="47" t="s">
        <v>98</v>
      </c>
      <c r="C36" s="48">
        <v>2</v>
      </c>
      <c r="D36" s="78"/>
      <c r="E36" s="79"/>
      <c r="F36" s="79"/>
      <c r="G36" s="79"/>
      <c r="H36" s="79"/>
      <c r="I36" s="76"/>
    </row>
    <row r="37" spans="1:9" x14ac:dyDescent="0.25">
      <c r="A37" s="45" t="s">
        <v>96</v>
      </c>
      <c r="B37" s="47" t="s">
        <v>99</v>
      </c>
      <c r="C37" s="48">
        <v>3</v>
      </c>
      <c r="D37" s="78"/>
      <c r="E37" s="79"/>
      <c r="F37" s="79"/>
      <c r="G37" s="79"/>
      <c r="H37" s="79"/>
      <c r="I37" s="76"/>
    </row>
    <row r="38" spans="1:9" x14ac:dyDescent="0.25">
      <c r="A38" s="45" t="s">
        <v>97</v>
      </c>
      <c r="B38" s="47" t="s">
        <v>100</v>
      </c>
      <c r="C38" s="48">
        <v>4</v>
      </c>
      <c r="D38" s="78"/>
      <c r="E38" s="79"/>
      <c r="F38" s="79"/>
      <c r="G38" s="79"/>
      <c r="H38" s="79"/>
      <c r="I38" s="76"/>
    </row>
    <row r="39" spans="1:9" ht="30" customHeight="1" x14ac:dyDescent="0.25">
      <c r="A39" s="83" t="s">
        <v>102</v>
      </c>
      <c r="B39" s="84"/>
      <c r="C39" s="84"/>
      <c r="D39" s="71">
        <f>IF(OR(COUNT(D35:D38)&gt;1,MAX(D35:D38)&gt;4),"kontrolli hindepunkte",SUM(D35:D38)/4*5)</f>
        <v>0</v>
      </c>
      <c r="E39" s="72">
        <f t="shared" ref="E39:I39" si="4">IF(OR(COUNT(E30:E33)&gt;1,COUNT(E35:E38)&gt;1,MAX(E30:E38)&gt;4),"kontrolli hindepunkte",SUM(E30:E33,E35:E38)/8*10)</f>
        <v>0</v>
      </c>
      <c r="F39" s="72">
        <f t="shared" si="4"/>
        <v>0</v>
      </c>
      <c r="G39" s="72">
        <f t="shared" si="4"/>
        <v>0</v>
      </c>
      <c r="H39" s="72">
        <f t="shared" si="4"/>
        <v>0</v>
      </c>
      <c r="I39" s="73">
        <f t="shared" si="4"/>
        <v>0</v>
      </c>
    </row>
    <row r="40" spans="1:9" x14ac:dyDescent="0.25">
      <c r="A40" s="104" t="s">
        <v>33</v>
      </c>
      <c r="B40" s="104"/>
      <c r="C40" s="104"/>
      <c r="D40" s="104"/>
      <c r="E40" s="104"/>
      <c r="F40" s="104"/>
      <c r="G40" s="104"/>
      <c r="H40" s="104"/>
      <c r="I40" s="104"/>
    </row>
    <row r="41" spans="1:9" ht="30" x14ac:dyDescent="0.25">
      <c r="A41" s="16" t="s">
        <v>34</v>
      </c>
      <c r="B41" s="54" t="s">
        <v>35</v>
      </c>
      <c r="C41" s="15" t="s">
        <v>6</v>
      </c>
      <c r="D41" s="29"/>
      <c r="E41" s="29"/>
      <c r="F41" s="29"/>
      <c r="G41" s="29"/>
      <c r="H41" s="29"/>
      <c r="I41" s="32">
        <f>SUM(D41:H41)/5</f>
        <v>0</v>
      </c>
    </row>
    <row r="42" spans="1:9" ht="30.75" customHeight="1" x14ac:dyDescent="0.25">
      <c r="A42" s="109" t="s">
        <v>73</v>
      </c>
      <c r="B42" s="81"/>
      <c r="C42" s="82"/>
      <c r="D42" s="30">
        <f>IF(OR(D41=0,D41=1,D41=2,D41=3,D41=4),D41/4*10,"kontrolli hindepunkte")</f>
        <v>0</v>
      </c>
      <c r="E42" s="30">
        <f>IF(OR(E41=0,E41=1,E41=2,E41=3,E41=4),E41/4*10,"kontrolli hindepunkte")</f>
        <v>0</v>
      </c>
      <c r="F42" s="30">
        <f>IF(OR(F41=0,F41=1,F41=2,F41=3,F41=4),F41/4*10,"kontrolli hindepunkte")</f>
        <v>0</v>
      </c>
      <c r="G42" s="30">
        <f>IF(OR(G41=0,G41=1,G41=2,G41=3,G41=4),G41/4*10,"kontrolli hindepunkte")</f>
        <v>0</v>
      </c>
      <c r="H42" s="30">
        <f>IF(OR(H41=0,H41=1,H41=2,H41=3,H41=4),H41/4*10,"kontrolli hindepunkte")</f>
        <v>0</v>
      </c>
      <c r="I42" s="32">
        <f>SUM(D42:H42)/5</f>
        <v>0</v>
      </c>
    </row>
    <row r="43" spans="1:9" x14ac:dyDescent="0.25">
      <c r="A43" s="108" t="s">
        <v>36</v>
      </c>
      <c r="B43" s="77"/>
      <c r="C43" s="77"/>
      <c r="D43" s="77"/>
      <c r="E43" s="77"/>
      <c r="F43" s="77"/>
      <c r="G43" s="77"/>
      <c r="H43" s="77"/>
      <c r="I43" s="76"/>
    </row>
    <row r="44" spans="1:9" ht="45" x14ac:dyDescent="0.25">
      <c r="A44" s="16" t="s">
        <v>37</v>
      </c>
      <c r="B44" s="54" t="s">
        <v>40</v>
      </c>
      <c r="C44" s="15" t="s">
        <v>6</v>
      </c>
      <c r="D44" s="6">
        <v>4</v>
      </c>
      <c r="E44" s="6">
        <v>2</v>
      </c>
      <c r="F44" s="6">
        <v>4</v>
      </c>
      <c r="G44" s="6">
        <v>4</v>
      </c>
      <c r="H44" s="6">
        <v>4</v>
      </c>
      <c r="I44" s="32">
        <f>SUM(D44:H44)/5</f>
        <v>3.6</v>
      </c>
    </row>
    <row r="45" spans="1:9" ht="60" x14ac:dyDescent="0.25">
      <c r="A45" s="16" t="s">
        <v>38</v>
      </c>
      <c r="B45" s="54" t="s">
        <v>41</v>
      </c>
      <c r="C45" s="15" t="s">
        <v>6</v>
      </c>
      <c r="D45" s="6">
        <v>4</v>
      </c>
      <c r="E45" s="6">
        <v>2</v>
      </c>
      <c r="F45" s="6">
        <v>1</v>
      </c>
      <c r="G45" s="6">
        <v>4</v>
      </c>
      <c r="H45" s="6">
        <v>4</v>
      </c>
      <c r="I45" s="32">
        <f t="shared" ref="I45:I50" si="5">SUM(D45:H45)/5</f>
        <v>3</v>
      </c>
    </row>
    <row r="46" spans="1:9" ht="61.5" customHeight="1" x14ac:dyDescent="0.25">
      <c r="A46" s="16" t="s">
        <v>39</v>
      </c>
      <c r="B46" s="28" t="s">
        <v>42</v>
      </c>
      <c r="C46" s="15" t="s">
        <v>6</v>
      </c>
      <c r="D46" s="6">
        <v>4</v>
      </c>
      <c r="E46" s="6">
        <v>2</v>
      </c>
      <c r="F46" s="6">
        <v>1</v>
      </c>
      <c r="G46" s="6">
        <v>4</v>
      </c>
      <c r="H46" s="6">
        <v>3</v>
      </c>
      <c r="I46" s="32">
        <f t="shared" si="5"/>
        <v>2.8</v>
      </c>
    </row>
    <row r="47" spans="1:9" ht="29.25" customHeight="1" x14ac:dyDescent="0.25">
      <c r="A47" s="113" t="s">
        <v>74</v>
      </c>
      <c r="B47" s="77"/>
      <c r="C47" s="76"/>
      <c r="D47" s="30">
        <f>IF(AND(OR(D44=0,D44=1,D44=2,D44=3,D44=4),OR(D45=0,D45=1,D45=2,D45=3,D45=4),OR(D46=0,D46=1,D46=2,D46=3,D46=4)),SUM(D44:D46)/12*20,"kontrolli hindepunkte")</f>
        <v>20</v>
      </c>
      <c r="E47" s="30">
        <f>IF(AND(OR(E44=0,E44=1,E44=2,E44=3,E44=4),OR(E45=0,E45=1,E45=2,E45=3,E45=4),OR(E46=0,E46=1,E46=2,E46=3,E46=4)),SUM(E44:E46)/12*20,"kontrolli hindepunkte")</f>
        <v>10</v>
      </c>
      <c r="F47" s="30">
        <f>IF(AND(OR(F44=0,F44=1,F44=2,F44=3,F44=4),OR(F45=0,F45=1,F45=2,F45=3,F45=4),OR(F46=0,F46=1,F46=2,F46=3,F46=4)),SUM(F44:F46)/12*20,"kontrolli hindepunkte")</f>
        <v>10</v>
      </c>
      <c r="G47" s="30">
        <f>IF(AND(OR(G44=0,G44=1,G44=2,G44=3,G44=4),OR(G45=0,G45=1,G45=2,G45=3,G45=4),OR(G46=0,G46=1,G46=2,G46=3,G46=4)),SUM(G44:G46)/12*20,"kontrolli hindepunkte")</f>
        <v>20</v>
      </c>
      <c r="H47" s="30">
        <f>IF(AND(OR(H44=0,H44=1,H44=2,H44=3,H44=4),OR(H45=0,H45=1,H45=2,H45=3,H45=4),OR(H46=0,H46=1,H46=2,H46=3,H46=4)),SUM(H44:H46)/12*20,"kontrolli hindepunkte")</f>
        <v>18.333333333333332</v>
      </c>
      <c r="I47" s="51">
        <f t="shared" si="5"/>
        <v>15.666666666666666</v>
      </c>
    </row>
    <row r="48" spans="1:9" x14ac:dyDescent="0.25">
      <c r="A48" s="105" t="s">
        <v>43</v>
      </c>
      <c r="B48" s="106"/>
      <c r="C48" s="106"/>
      <c r="D48" s="106"/>
      <c r="E48" s="106"/>
      <c r="F48" s="106"/>
      <c r="G48" s="106"/>
      <c r="H48" s="106"/>
      <c r="I48" s="107"/>
    </row>
    <row r="49" spans="1:20" ht="30" x14ac:dyDescent="0.25">
      <c r="A49" s="16" t="s">
        <v>44</v>
      </c>
      <c r="B49" s="54" t="s">
        <v>45</v>
      </c>
      <c r="C49" s="15" t="s">
        <v>6</v>
      </c>
      <c r="D49" s="6"/>
      <c r="E49" s="6"/>
      <c r="F49" s="6"/>
      <c r="G49" s="6">
        <v>3</v>
      </c>
      <c r="H49" s="6"/>
      <c r="I49" s="32">
        <f t="shared" si="5"/>
        <v>0.6</v>
      </c>
    </row>
    <row r="50" spans="1:20" ht="30" customHeight="1" x14ac:dyDescent="0.25">
      <c r="A50" s="113" t="s">
        <v>73</v>
      </c>
      <c r="B50" s="77"/>
      <c r="C50" s="76"/>
      <c r="D50" s="30">
        <f>IF(OR(D49=0,D49=1,D49=2,D49=3,D49=4),D49/4*10,"kontrolli hindepunkte")</f>
        <v>0</v>
      </c>
      <c r="E50" s="30">
        <f>IF(OR(E49=0,E49=1,E49=2,E49=3,E49=4),E49/4*10,"kontrolli hindepunkte")</f>
        <v>0</v>
      </c>
      <c r="F50" s="30">
        <f>IF(OR(F49=0,F49=1,F49=2,F49=3,F49=4),F49/4*10,"kontrolli hindepunkte")</f>
        <v>0</v>
      </c>
      <c r="G50" s="30">
        <f>IF(OR(G49=0,G49=1,G49=2,G49=3,G49=4),G49/4*10,"kontrolli hindepunkte")</f>
        <v>7.5</v>
      </c>
      <c r="H50" s="30">
        <f>IF(OR(H49=0,H49=1,H49=2,H49=3,H49=4),H49/4*10,"kontrolli hindepunkte")</f>
        <v>0</v>
      </c>
      <c r="I50" s="32">
        <f t="shared" si="5"/>
        <v>1.5</v>
      </c>
    </row>
    <row r="51" spans="1:20" x14ac:dyDescent="0.25">
      <c r="A51" s="108" t="s">
        <v>51</v>
      </c>
      <c r="B51" s="77"/>
      <c r="C51" s="77"/>
      <c r="D51" s="77"/>
      <c r="E51" s="77"/>
      <c r="F51" s="77"/>
      <c r="G51" s="77"/>
      <c r="H51" s="77"/>
      <c r="I51" s="76"/>
    </row>
    <row r="52" spans="1:20" ht="15" customHeight="1" x14ac:dyDescent="0.25">
      <c r="A52" s="88" t="s">
        <v>46</v>
      </c>
      <c r="B52" s="89" t="s">
        <v>52</v>
      </c>
      <c r="C52" s="90"/>
      <c r="D52" s="90"/>
      <c r="E52" s="90"/>
      <c r="F52" s="90"/>
      <c r="G52" s="90"/>
      <c r="H52" s="90"/>
      <c r="I52" s="91"/>
    </row>
    <row r="53" spans="1:20" ht="15" hidden="1" customHeight="1" x14ac:dyDescent="0.25">
      <c r="A53" s="88"/>
      <c r="B53" s="92"/>
      <c r="C53" s="93"/>
      <c r="D53" s="93"/>
      <c r="E53" s="93"/>
      <c r="F53" s="93"/>
      <c r="G53" s="93"/>
      <c r="H53" s="93"/>
      <c r="I53" s="94"/>
    </row>
    <row r="54" spans="1:20" x14ac:dyDescent="0.25">
      <c r="A54" s="16" t="s">
        <v>47</v>
      </c>
      <c r="B54" s="54" t="s">
        <v>53</v>
      </c>
      <c r="C54" s="15">
        <v>1</v>
      </c>
      <c r="D54" s="6"/>
      <c r="E54" s="6"/>
      <c r="F54" s="6"/>
      <c r="G54" s="6"/>
      <c r="H54" s="6"/>
      <c r="I54" s="32">
        <f t="shared" ref="I54:I58" si="6">SUM(D54:H54)/5</f>
        <v>0</v>
      </c>
    </row>
    <row r="55" spans="1:20" x14ac:dyDescent="0.25">
      <c r="A55" s="16" t="s">
        <v>48</v>
      </c>
      <c r="B55" s="54" t="s">
        <v>54</v>
      </c>
      <c r="C55" s="15">
        <v>2</v>
      </c>
      <c r="D55" s="6" t="s">
        <v>70</v>
      </c>
      <c r="E55" s="6"/>
      <c r="F55" s="6"/>
      <c r="G55" s="6"/>
      <c r="H55" s="6"/>
      <c r="I55" s="32">
        <f t="shared" si="6"/>
        <v>0</v>
      </c>
    </row>
    <row r="56" spans="1:20" x14ac:dyDescent="0.25">
      <c r="A56" s="16" t="s">
        <v>49</v>
      </c>
      <c r="B56" s="54" t="s">
        <v>55</v>
      </c>
      <c r="C56" s="15">
        <v>3</v>
      </c>
      <c r="D56" s="6"/>
      <c r="E56" s="6"/>
      <c r="F56" s="6"/>
      <c r="G56" s="6"/>
      <c r="H56" s="6"/>
      <c r="I56" s="32">
        <f t="shared" si="6"/>
        <v>0</v>
      </c>
    </row>
    <row r="57" spans="1:20" x14ac:dyDescent="0.25">
      <c r="A57" s="16" t="s">
        <v>50</v>
      </c>
      <c r="B57" s="54" t="s">
        <v>56</v>
      </c>
      <c r="C57" s="15">
        <v>4</v>
      </c>
      <c r="D57" s="6">
        <v>4</v>
      </c>
      <c r="E57" s="6">
        <v>4</v>
      </c>
      <c r="F57" s="6">
        <v>4</v>
      </c>
      <c r="G57" s="6">
        <v>4</v>
      </c>
      <c r="H57" s="6">
        <v>4</v>
      </c>
      <c r="I57" s="32">
        <f t="shared" si="6"/>
        <v>4</v>
      </c>
    </row>
    <row r="58" spans="1:20" ht="30.75" customHeight="1" x14ac:dyDescent="0.25">
      <c r="A58" s="80" t="s">
        <v>75</v>
      </c>
      <c r="B58" s="81"/>
      <c r="C58" s="82"/>
      <c r="D58" s="30">
        <f>IF(OR(COUNT(D54:D57)&gt;1,MAX(D54:D57)&gt;4),"kontrolli hindepunkte",SUM(D54:D57)/4*20)</f>
        <v>20</v>
      </c>
      <c r="E58" s="30">
        <f>IF(OR(COUNT(E54:E57)&gt;1,MAX(E54:E57)&gt;4),"kontrolli hindepunkte",SUM(E54:E57)/4*20)</f>
        <v>20</v>
      </c>
      <c r="F58" s="30">
        <f>IF(OR(COUNT(F54:F57)&gt;1,MAX(F54:F57)&gt;4),"kontrolli hindepunkte",SUM(F54:F57)/4*20)</f>
        <v>20</v>
      </c>
      <c r="G58" s="30">
        <f>IF(OR(COUNT(G54:G57)&gt;1,MAX(G54:G57)&gt;4),"kontrolli hindepunkte",SUM(G54:G57)/4*20)</f>
        <v>20</v>
      </c>
      <c r="H58" s="30">
        <f>IF(OR(COUNT(H54:H57)&gt;1,MAX(H54:H57)&gt;4),"kontrolli hindepunkte",SUM(H54:H57)/4*20)</f>
        <v>20</v>
      </c>
      <c r="I58" s="32">
        <f t="shared" si="6"/>
        <v>20</v>
      </c>
    </row>
    <row r="59" spans="1:20" x14ac:dyDescent="0.25">
      <c r="A59" s="11" t="s">
        <v>57</v>
      </c>
      <c r="B59" s="12"/>
      <c r="C59" s="17"/>
      <c r="D59" s="17"/>
      <c r="E59" s="17"/>
      <c r="F59" s="17"/>
      <c r="G59" s="17"/>
      <c r="H59" s="17"/>
      <c r="I59" s="17"/>
    </row>
    <row r="60" spans="1:20" ht="15" customHeight="1" x14ac:dyDescent="0.25">
      <c r="A60" s="88" t="s">
        <v>58</v>
      </c>
      <c r="B60" s="103" t="s">
        <v>59</v>
      </c>
      <c r="C60" s="103"/>
      <c r="D60" s="103"/>
      <c r="E60" s="103"/>
      <c r="F60" s="103"/>
      <c r="G60" s="103"/>
      <c r="H60" s="103"/>
      <c r="I60" s="103"/>
    </row>
    <row r="61" spans="1:20" ht="0.75" customHeight="1" x14ac:dyDescent="0.25">
      <c r="A61" s="88"/>
      <c r="B61" s="103"/>
      <c r="C61" s="103"/>
      <c r="D61" s="103"/>
      <c r="E61" s="103"/>
      <c r="F61" s="103"/>
      <c r="G61" s="103"/>
      <c r="H61" s="103"/>
      <c r="I61" s="103"/>
    </row>
    <row r="62" spans="1:20" x14ac:dyDescent="0.25">
      <c r="A62" s="16" t="s">
        <v>60</v>
      </c>
      <c r="B62" s="54" t="s">
        <v>66</v>
      </c>
      <c r="C62" s="15">
        <v>1</v>
      </c>
      <c r="D62" s="6"/>
      <c r="E62" s="6"/>
      <c r="F62" s="6"/>
      <c r="G62" s="6"/>
      <c r="H62" s="6"/>
      <c r="I62" s="32">
        <f t="shared" ref="I62:I68" si="7">SUM(D62:H62)/5</f>
        <v>0</v>
      </c>
    </row>
    <row r="63" spans="1:20" x14ac:dyDescent="0.25">
      <c r="A63" s="16" t="s">
        <v>61</v>
      </c>
      <c r="B63" s="54" t="s">
        <v>67</v>
      </c>
      <c r="C63" s="15">
        <v>2</v>
      </c>
      <c r="D63" s="6"/>
      <c r="E63" s="6"/>
      <c r="F63" s="6"/>
      <c r="G63" s="6"/>
      <c r="H63" s="6"/>
      <c r="I63" s="32">
        <f t="shared" si="7"/>
        <v>0</v>
      </c>
    </row>
    <row r="64" spans="1:20" x14ac:dyDescent="0.25">
      <c r="A64" s="16" t="s">
        <v>62</v>
      </c>
      <c r="B64" s="54" t="s">
        <v>68</v>
      </c>
      <c r="C64" s="15">
        <v>3</v>
      </c>
      <c r="D64" s="6"/>
      <c r="E64" s="6"/>
      <c r="F64" s="6"/>
      <c r="G64" s="6"/>
      <c r="H64" s="6"/>
      <c r="I64" s="32">
        <f t="shared" si="7"/>
        <v>0</v>
      </c>
      <c r="T64" t="s">
        <v>70</v>
      </c>
    </row>
    <row r="65" spans="1:10" x14ac:dyDescent="0.25">
      <c r="A65" s="16" t="s">
        <v>63</v>
      </c>
      <c r="B65" s="54" t="s">
        <v>69</v>
      </c>
      <c r="C65" s="15">
        <v>4</v>
      </c>
      <c r="D65" s="6">
        <v>4</v>
      </c>
      <c r="E65" s="6">
        <v>4</v>
      </c>
      <c r="F65" s="6">
        <v>4</v>
      </c>
      <c r="G65" s="6">
        <v>4</v>
      </c>
      <c r="H65" s="6">
        <v>4</v>
      </c>
      <c r="I65" s="32">
        <f t="shared" si="7"/>
        <v>4</v>
      </c>
    </row>
    <row r="66" spans="1:10" ht="45" x14ac:dyDescent="0.25">
      <c r="A66" s="31" t="s">
        <v>64</v>
      </c>
      <c r="B66" s="54" t="s">
        <v>65</v>
      </c>
      <c r="C66" s="15" t="s">
        <v>6</v>
      </c>
      <c r="D66" s="6">
        <v>4</v>
      </c>
      <c r="E66" s="6">
        <v>3</v>
      </c>
      <c r="F66" s="6">
        <v>3</v>
      </c>
      <c r="G66" s="6">
        <v>4</v>
      </c>
      <c r="H66" s="6">
        <v>4</v>
      </c>
      <c r="I66" s="32">
        <f t="shared" si="7"/>
        <v>3.6</v>
      </c>
    </row>
    <row r="67" spans="1:10" ht="31.5" customHeight="1" x14ac:dyDescent="0.25">
      <c r="A67" s="80" t="s">
        <v>72</v>
      </c>
      <c r="B67" s="77"/>
      <c r="C67" s="76"/>
      <c r="D67" s="30">
        <f>IF(COUNT(D62:D65)&gt;1,"kontrolli hindepunkte",IF(AND(OR(D66=0,D66=1,D66=2,D66=3,D66=4),OR(D62=0,D62=1),OR(D63=0,D63=2),OR(D64=0,D64=3),OR(D65=0,D65=4)),SUM(D62:D66)/8*10,"kontrolli hindepunkte"))</f>
        <v>10</v>
      </c>
      <c r="E67" s="30">
        <f>IF(COUNT(E62:E65)&gt;1,"kontrolli hindepunkte",IF(AND(OR(E66=0,E66=1,E66=2,E66=3,E66=4),OR(E62=0,E62=1),OR(E63=0,E63=2),OR(E64=0,E64=3),OR(E65=0,E65=4)),SUM(E62:E66)/8*10,"kontrolli hindepunkte"))</f>
        <v>8.75</v>
      </c>
      <c r="F67" s="30">
        <f>IF(COUNT(F62:F65)&gt;1,"kontrolli hindepunkte",IF(AND(OR(F66=0,F66=1,F66=2,F66=3,F66=4),OR(F62=0,F62=1),OR(F63=0,F63=2),OR(F64=0,F64=3),OR(F65=0,F65=4)),SUM(F62:F66)/8*10,"kontrolli hindepunkte"))</f>
        <v>8.75</v>
      </c>
      <c r="G67" s="30">
        <f>IF(COUNT(G62:G65)&gt;1,"kontrolli hindepunkte",IF(AND(OR(G66=0,G66=1,G66=2,G66=3,G66=4),OR(G62=0,G62=1),OR(G63=0,G63=2),OR(G64=0,G64=3),OR(G65=0,G65=4)),SUM(G62:G66)/8*10,"kontrolli hindepunkte"))</f>
        <v>10</v>
      </c>
      <c r="H67" s="30">
        <f>IF(COUNT(H62:H65)&gt;1,"kontrolli hindepunkte",IF(AND(OR(H66=0,H66=1,H66=2,H66=3,H66=4),OR(H62=0,H62=1),OR(H63=0,H63=2),OR(H64=0,H64=3),OR(H65=0,H65=4)),SUM(H62:H66)/8*10,"kontrolli hindepunkte"))</f>
        <v>10</v>
      </c>
      <c r="I67" s="32">
        <f t="shared" si="7"/>
        <v>9.5</v>
      </c>
    </row>
    <row r="68" spans="1:10" ht="31.5" customHeight="1" x14ac:dyDescent="0.25">
      <c r="A68" s="80" t="s">
        <v>103</v>
      </c>
      <c r="B68" s="81"/>
      <c r="C68" s="82"/>
      <c r="D68" s="30">
        <f>D12+D25+D42+D47+D50+D58+D67</f>
        <v>68.571428571428569</v>
      </c>
      <c r="E68" s="30">
        <f>E12+E25+E42+E47+E50+E58+E67</f>
        <v>55.178571428571431</v>
      </c>
      <c r="F68" s="30">
        <f>F12+F25+F42+F47+F50+F58+F67</f>
        <v>53.75</v>
      </c>
      <c r="G68" s="30">
        <f>G12+G25+G42+G47+G50+G58+G67</f>
        <v>75</v>
      </c>
      <c r="H68" s="30">
        <f>H12+H25+H42+H47+H50+H58+H67</f>
        <v>66.904761904761898</v>
      </c>
      <c r="I68" s="55">
        <f t="shared" si="7"/>
        <v>63.880952380952387</v>
      </c>
    </row>
    <row r="69" spans="1:10" ht="30" customHeight="1" x14ac:dyDescent="0.25">
      <c r="A69" s="80" t="s">
        <v>104</v>
      </c>
      <c r="B69" s="81"/>
      <c r="C69" s="82"/>
      <c r="D69" s="85">
        <f>SUM(D32,D39)</f>
        <v>1.25</v>
      </c>
      <c r="E69" s="85"/>
      <c r="F69" s="85"/>
      <c r="G69" s="85"/>
      <c r="H69" s="85"/>
      <c r="I69" s="85"/>
    </row>
    <row r="70" spans="1:10" x14ac:dyDescent="0.25">
      <c r="A70" s="67" t="s">
        <v>105</v>
      </c>
      <c r="B70" s="67"/>
      <c r="C70" s="67"/>
      <c r="D70" s="67"/>
      <c r="E70" s="67"/>
      <c r="F70" s="67"/>
      <c r="G70" s="67"/>
      <c r="H70" s="67"/>
      <c r="I70" s="49">
        <f>SUM(I68,D69)</f>
        <v>65.13095238095238</v>
      </c>
      <c r="J70" s="23"/>
    </row>
  </sheetData>
  <mergeCells count="42">
    <mergeCell ref="A70:H70"/>
    <mergeCell ref="A60:A61"/>
    <mergeCell ref="B60:I61"/>
    <mergeCell ref="A67:C67"/>
    <mergeCell ref="A68:C68"/>
    <mergeCell ref="A69:C69"/>
    <mergeCell ref="D69:I69"/>
    <mergeCell ref="A58:C58"/>
    <mergeCell ref="A39:C39"/>
    <mergeCell ref="D39:I39"/>
    <mergeCell ref="A40:I40"/>
    <mergeCell ref="A42:C42"/>
    <mergeCell ref="A43:I43"/>
    <mergeCell ref="A47:C47"/>
    <mergeCell ref="A48:I48"/>
    <mergeCell ref="A50:C50"/>
    <mergeCell ref="A51:I51"/>
    <mergeCell ref="A52:A53"/>
    <mergeCell ref="B52:I53"/>
    <mergeCell ref="D38:I38"/>
    <mergeCell ref="B27:I27"/>
    <mergeCell ref="D28:I28"/>
    <mergeCell ref="D29:I29"/>
    <mergeCell ref="D30:I30"/>
    <mergeCell ref="D31:I31"/>
    <mergeCell ref="A32:C32"/>
    <mergeCell ref="D32:I32"/>
    <mergeCell ref="A33:I33"/>
    <mergeCell ref="B34:I34"/>
    <mergeCell ref="D35:I35"/>
    <mergeCell ref="D36:I36"/>
    <mergeCell ref="D37:I37"/>
    <mergeCell ref="J8:M8"/>
    <mergeCell ref="A26:I26"/>
    <mergeCell ref="A2:I2"/>
    <mergeCell ref="A4:B4"/>
    <mergeCell ref="C4:I4"/>
    <mergeCell ref="A12:C12"/>
    <mergeCell ref="A13:I13"/>
    <mergeCell ref="A14:A15"/>
    <mergeCell ref="B14:I15"/>
    <mergeCell ref="A25:C25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B8" sqref="B8"/>
    </sheetView>
  </sheetViews>
  <sheetFormatPr defaultRowHeight="15" x14ac:dyDescent="0.25"/>
  <cols>
    <col min="1" max="1" width="5.7109375" customWidth="1"/>
    <col min="2" max="2" width="61.85546875" customWidth="1"/>
    <col min="3" max="3" width="7.7109375" customWidth="1"/>
    <col min="4" max="9" width="12.7109375" customWidth="1"/>
    <col min="10" max="10" width="3.140625" customWidth="1"/>
    <col min="11" max="12" width="4" customWidth="1"/>
    <col min="13" max="13" width="4.42578125" customWidth="1"/>
    <col min="14" max="14" width="4.85546875" customWidth="1"/>
    <col min="15" max="15" width="7.42578125" customWidth="1"/>
    <col min="16" max="16" width="4.28515625" customWidth="1"/>
    <col min="17" max="17" width="4.85546875" customWidth="1"/>
    <col min="18" max="18" width="7.28515625" customWidth="1"/>
    <col min="19" max="19" width="11.5703125" customWidth="1"/>
    <col min="20" max="20" width="8.7109375" customWidth="1"/>
  </cols>
  <sheetData>
    <row r="1" spans="1:21" x14ac:dyDescent="0.25">
      <c r="A1" s="33" t="s">
        <v>70</v>
      </c>
      <c r="B1" s="33"/>
      <c r="C1" s="33"/>
      <c r="D1" s="33"/>
      <c r="E1" s="33"/>
      <c r="F1" s="33"/>
      <c r="G1" s="33"/>
      <c r="H1" s="33"/>
      <c r="I1" s="33"/>
    </row>
    <row r="2" spans="1:21" s="56" customFormat="1" ht="32.25" customHeight="1" x14ac:dyDescent="0.25">
      <c r="A2" s="86" t="s">
        <v>101</v>
      </c>
      <c r="B2" s="87"/>
      <c r="C2" s="87"/>
      <c r="D2" s="87"/>
      <c r="E2" s="87"/>
      <c r="F2" s="87"/>
      <c r="G2" s="87"/>
      <c r="H2" s="87"/>
      <c r="I2" s="87"/>
    </row>
    <row r="3" spans="1:21" s="56" customFormat="1" x14ac:dyDescent="0.25">
      <c r="A3" s="35"/>
      <c r="B3" s="34"/>
      <c r="C3" s="34"/>
      <c r="D3" s="34"/>
      <c r="E3" s="34"/>
      <c r="F3" s="34"/>
      <c r="G3" s="34"/>
      <c r="H3" s="34"/>
      <c r="I3" s="34"/>
    </row>
    <row r="4" spans="1:21" s="56" customFormat="1" x14ac:dyDescent="0.25">
      <c r="A4" s="120" t="s">
        <v>4</v>
      </c>
      <c r="B4" s="121"/>
      <c r="C4" s="117">
        <f>'hindepunktide koond'!A14</f>
        <v>642215780011</v>
      </c>
      <c r="D4" s="118"/>
      <c r="E4" s="118"/>
      <c r="F4" s="118"/>
      <c r="G4" s="118"/>
      <c r="H4" s="118"/>
      <c r="I4" s="119"/>
    </row>
    <row r="5" spans="1:21" s="56" customFormat="1" ht="15.75" x14ac:dyDescent="0.25">
      <c r="A5" s="3"/>
      <c r="D5" s="52"/>
      <c r="E5" s="57"/>
      <c r="F5" s="57"/>
      <c r="G5" s="57"/>
      <c r="H5" s="57"/>
      <c r="I5" s="57"/>
    </row>
    <row r="6" spans="1:21" ht="51" customHeight="1" x14ac:dyDescent="0.25">
      <c r="A6" s="5"/>
      <c r="B6" s="55" t="s">
        <v>1</v>
      </c>
      <c r="C6" s="20" t="s">
        <v>7</v>
      </c>
      <c r="D6" s="20" t="s">
        <v>78</v>
      </c>
      <c r="E6" s="20" t="s">
        <v>79</v>
      </c>
      <c r="F6" s="20" t="s">
        <v>80</v>
      </c>
      <c r="G6" s="20" t="s">
        <v>81</v>
      </c>
      <c r="H6" s="20" t="s">
        <v>82</v>
      </c>
      <c r="I6" s="37" t="s">
        <v>83</v>
      </c>
      <c r="J6" s="4"/>
      <c r="K6" s="4"/>
      <c r="L6" s="4"/>
      <c r="M6" s="4"/>
      <c r="N6" s="4"/>
      <c r="O6" s="4"/>
      <c r="P6" s="4"/>
    </row>
    <row r="7" spans="1:21" x14ac:dyDescent="0.25">
      <c r="A7" s="12" t="s">
        <v>0</v>
      </c>
      <c r="B7" s="8"/>
      <c r="C7" s="21"/>
      <c r="D7" s="7"/>
      <c r="E7" s="7"/>
      <c r="F7" s="7"/>
      <c r="G7" s="7"/>
      <c r="H7" s="7"/>
      <c r="I7" s="22"/>
    </row>
    <row r="8" spans="1:21" ht="45" x14ac:dyDescent="0.25">
      <c r="A8" s="16" t="s">
        <v>2</v>
      </c>
      <c r="B8" s="19" t="s">
        <v>3</v>
      </c>
      <c r="C8" s="25" t="s">
        <v>6</v>
      </c>
      <c r="D8" s="24">
        <v>4</v>
      </c>
      <c r="E8" s="24">
        <v>4</v>
      </c>
      <c r="F8" s="24">
        <v>4</v>
      </c>
      <c r="G8" s="24">
        <v>4</v>
      </c>
      <c r="H8" s="24">
        <v>4</v>
      </c>
      <c r="I8" s="38">
        <f>SUM(D8:H8)/5</f>
        <v>4</v>
      </c>
      <c r="J8" s="99" t="s">
        <v>70</v>
      </c>
      <c r="K8" s="100"/>
      <c r="L8" s="100"/>
      <c r="M8" s="100"/>
      <c r="N8" s="1"/>
      <c r="O8" s="1"/>
      <c r="P8" s="1"/>
      <c r="Q8" s="1"/>
      <c r="R8" s="1"/>
      <c r="S8" s="1"/>
    </row>
    <row r="9" spans="1:21" ht="45" x14ac:dyDescent="0.25">
      <c r="A9" s="16" t="s">
        <v>5</v>
      </c>
      <c r="B9" s="54" t="s">
        <v>8</v>
      </c>
      <c r="C9" s="15">
        <v>2</v>
      </c>
      <c r="D9" s="6"/>
      <c r="E9" s="6"/>
      <c r="F9" s="6"/>
      <c r="G9" s="6"/>
      <c r="H9" s="6"/>
      <c r="I9" s="38">
        <f t="shared" ref="I9:I11" si="0">SUM(D9:H9)/5</f>
        <v>0</v>
      </c>
      <c r="T9" t="s">
        <v>70</v>
      </c>
    </row>
    <row r="10" spans="1:21" ht="45" x14ac:dyDescent="0.25">
      <c r="A10" s="16" t="s">
        <v>9</v>
      </c>
      <c r="B10" s="54" t="s">
        <v>10</v>
      </c>
      <c r="C10" s="15" t="s">
        <v>6</v>
      </c>
      <c r="D10" s="6">
        <v>4</v>
      </c>
      <c r="E10" s="6">
        <v>4</v>
      </c>
      <c r="F10" s="6">
        <v>3</v>
      </c>
      <c r="G10" s="6">
        <v>3</v>
      </c>
      <c r="H10" s="6">
        <v>4</v>
      </c>
      <c r="I10" s="38">
        <f t="shared" si="0"/>
        <v>3.6</v>
      </c>
    </row>
    <row r="11" spans="1:21" ht="60" x14ac:dyDescent="0.25">
      <c r="A11" s="16" t="s">
        <v>11</v>
      </c>
      <c r="B11" s="63" t="s">
        <v>109</v>
      </c>
      <c r="C11" s="15" t="s">
        <v>6</v>
      </c>
      <c r="D11" s="6"/>
      <c r="E11" s="6"/>
      <c r="F11" s="6"/>
      <c r="G11" s="6"/>
      <c r="H11" s="6"/>
      <c r="I11" s="38">
        <f t="shared" si="0"/>
        <v>0</v>
      </c>
    </row>
    <row r="12" spans="1:21" ht="32.25" customHeight="1" x14ac:dyDescent="0.25">
      <c r="A12" s="109" t="s">
        <v>71</v>
      </c>
      <c r="B12" s="81"/>
      <c r="C12" s="82"/>
      <c r="D12" s="30">
        <f>IF(AND(OR(D8=0,D8=1,D8=2,D8=3,D8=4),OR(D9=0,D9=2),OR(D10=0,D10=1,D10=2,D10=3,D10=4),OR(D11=0,D11=1,D11=2,D11=3,D11=4)),SUM(D8:D11)/14*15,"kontrolli hindepunkte")</f>
        <v>8.5714285714285712</v>
      </c>
      <c r="E12" s="30">
        <f>IF(AND(OR(E8=0,E8=1,E8=2,E8=3,E8=4),OR(E9=0,E9=2),OR(E10=0,E10=1,E10=2,E10=3,E10=4),OR(E11=0,E11=1,E11=2,E11=3,E11=4)),SUM(E8:E11)/14*15,"kontrolli hindepunkte")</f>
        <v>8.5714285714285712</v>
      </c>
      <c r="F12" s="30">
        <f>IF(AND(OR(F8=0,F8=1,F8=2,F8=3,F8=4),OR(F9=0,F9=2),OR(F10=0,F10=1,F10=2,F10=3,F10=4),OR(F11=0,F11=1,F11=2,F11=3,F11=4)),SUM(F8:F11)/14*15,"kontrolli hindepunkte")</f>
        <v>7.5</v>
      </c>
      <c r="G12" s="30">
        <f>IF(AND(OR(G8=0,G8=1,G8=2,G8=3,G8=4),OR(G9=0,G9=2),OR(G10=0,G10=1,G10=2,G10=3,G10=4),OR(G11=0,G11=1,G11=2,G11=3,G11=4)),SUM(G8:G11)/14*15,"kontrolli hindepunkte")</f>
        <v>7.5</v>
      </c>
      <c r="H12" s="30">
        <f>IF(AND(OR(H8=0,H8=1,H8=2,H8=3,H8=4),OR(H9=0,H9=2),OR(H10=0,H10=1,H10=2,H10=3,H10=4),OR(H11=0,H11=1,H11=2,H11=3,H11=4)),SUM(H8:H11)/14*15,"kontrolli hindepunkte")</f>
        <v>8.5714285714285712</v>
      </c>
      <c r="I12" s="38">
        <f>SUM(D12:H12)/5</f>
        <v>8.1428571428571423</v>
      </c>
      <c r="J12" s="23" t="s">
        <v>70</v>
      </c>
      <c r="K12" s="23" t="s">
        <v>70</v>
      </c>
      <c r="U12" t="s">
        <v>70</v>
      </c>
    </row>
    <row r="13" spans="1:21" x14ac:dyDescent="0.25">
      <c r="A13" s="108" t="s">
        <v>12</v>
      </c>
      <c r="B13" s="77"/>
      <c r="C13" s="77"/>
      <c r="D13" s="77"/>
      <c r="E13" s="77"/>
      <c r="F13" s="77"/>
      <c r="G13" s="77"/>
      <c r="H13" s="77"/>
      <c r="I13" s="76"/>
    </row>
    <row r="14" spans="1:21" ht="15" customHeight="1" x14ac:dyDescent="0.25">
      <c r="A14" s="101" t="s">
        <v>14</v>
      </c>
      <c r="B14" s="103" t="s">
        <v>13</v>
      </c>
      <c r="C14" s="103"/>
      <c r="D14" s="103"/>
      <c r="E14" s="103"/>
      <c r="F14" s="103"/>
      <c r="G14" s="103"/>
      <c r="H14" s="103"/>
      <c r="I14" s="103"/>
    </row>
    <row r="15" spans="1:21" x14ac:dyDescent="0.25">
      <c r="A15" s="102"/>
      <c r="B15" s="103"/>
      <c r="C15" s="103"/>
      <c r="D15" s="103"/>
      <c r="E15" s="103"/>
      <c r="F15" s="103"/>
      <c r="G15" s="103"/>
      <c r="H15" s="103"/>
      <c r="I15" s="103"/>
    </row>
    <row r="16" spans="1:21" x14ac:dyDescent="0.25">
      <c r="A16" s="13" t="s">
        <v>15</v>
      </c>
      <c r="B16" s="54" t="s">
        <v>25</v>
      </c>
      <c r="C16" s="15">
        <v>1</v>
      </c>
      <c r="D16" s="26"/>
      <c r="E16" s="26"/>
      <c r="F16" s="26"/>
      <c r="G16" s="26"/>
      <c r="H16" s="26"/>
      <c r="I16" s="39">
        <f>SUM(D16:H16)/5</f>
        <v>0</v>
      </c>
    </row>
    <row r="17" spans="1:9" x14ac:dyDescent="0.25">
      <c r="A17" s="13" t="s">
        <v>16</v>
      </c>
      <c r="B17" s="54" t="s">
        <v>26</v>
      </c>
      <c r="C17" s="15">
        <v>2</v>
      </c>
      <c r="D17" s="26" t="s">
        <v>70</v>
      </c>
      <c r="E17" s="26"/>
      <c r="F17" s="26"/>
      <c r="G17" s="26"/>
      <c r="H17" s="26"/>
      <c r="I17" s="39">
        <f t="shared" ref="I17:I19" si="1">SUM(D17:H17)/5</f>
        <v>0</v>
      </c>
    </row>
    <row r="18" spans="1:9" x14ac:dyDescent="0.25">
      <c r="A18" s="13" t="s">
        <v>17</v>
      </c>
      <c r="B18" s="54" t="s">
        <v>27</v>
      </c>
      <c r="C18" s="15">
        <v>3</v>
      </c>
      <c r="D18" s="26"/>
      <c r="E18" s="26"/>
      <c r="F18" s="26"/>
      <c r="G18" s="26"/>
      <c r="H18" s="26"/>
      <c r="I18" s="39">
        <f t="shared" si="1"/>
        <v>0</v>
      </c>
    </row>
    <row r="19" spans="1:9" x14ac:dyDescent="0.25">
      <c r="A19" s="13" t="s">
        <v>18</v>
      </c>
      <c r="B19" s="54" t="s">
        <v>28</v>
      </c>
      <c r="C19" s="15">
        <v>4</v>
      </c>
      <c r="D19" s="26">
        <v>4</v>
      </c>
      <c r="E19" s="26">
        <v>4</v>
      </c>
      <c r="F19" s="26">
        <v>4</v>
      </c>
      <c r="G19" s="26">
        <v>4</v>
      </c>
      <c r="H19" s="26">
        <v>4</v>
      </c>
      <c r="I19" s="39">
        <f t="shared" si="1"/>
        <v>4</v>
      </c>
    </row>
    <row r="20" spans="1:9" ht="29.25" customHeight="1" x14ac:dyDescent="0.25">
      <c r="A20" s="9" t="s">
        <v>19</v>
      </c>
      <c r="B20" s="53" t="s">
        <v>24</v>
      </c>
      <c r="C20" s="17" t="s">
        <v>70</v>
      </c>
      <c r="D20" s="27" t="s">
        <v>70</v>
      </c>
      <c r="E20" s="27"/>
      <c r="F20" s="27"/>
      <c r="G20" s="27"/>
      <c r="H20" s="27"/>
      <c r="I20" s="39"/>
    </row>
    <row r="21" spans="1:9" x14ac:dyDescent="0.25">
      <c r="A21" s="13" t="s">
        <v>20</v>
      </c>
      <c r="B21" s="54" t="s">
        <v>29</v>
      </c>
      <c r="C21" s="15">
        <v>1</v>
      </c>
      <c r="D21" s="26">
        <v>1</v>
      </c>
      <c r="E21" s="26">
        <v>1</v>
      </c>
      <c r="F21" s="26">
        <v>0</v>
      </c>
      <c r="G21" s="26">
        <v>1</v>
      </c>
      <c r="H21" s="26">
        <v>1</v>
      </c>
      <c r="I21" s="39">
        <f>SUM(D21:H21)/5</f>
        <v>0.8</v>
      </c>
    </row>
    <row r="22" spans="1:9" x14ac:dyDescent="0.25">
      <c r="A22" s="13" t="s">
        <v>21</v>
      </c>
      <c r="B22" s="54" t="s">
        <v>30</v>
      </c>
      <c r="C22" s="15">
        <v>2</v>
      </c>
      <c r="D22" s="26"/>
      <c r="E22" s="26"/>
      <c r="F22" s="26"/>
      <c r="G22" s="26"/>
      <c r="H22" s="26"/>
      <c r="I22" s="39">
        <f t="shared" ref="I22:I24" si="2">SUM(D22:H22)/5</f>
        <v>0</v>
      </c>
    </row>
    <row r="23" spans="1:9" x14ac:dyDescent="0.25">
      <c r="A23" s="13" t="s">
        <v>22</v>
      </c>
      <c r="B23" s="54" t="s">
        <v>31</v>
      </c>
      <c r="C23" s="15">
        <v>3</v>
      </c>
      <c r="D23" s="26"/>
      <c r="E23" s="26"/>
      <c r="F23" s="26"/>
      <c r="G23" s="26"/>
      <c r="H23" s="26"/>
      <c r="I23" s="39">
        <f t="shared" si="2"/>
        <v>0</v>
      </c>
    </row>
    <row r="24" spans="1:9" x14ac:dyDescent="0.25">
      <c r="A24" s="13" t="s">
        <v>23</v>
      </c>
      <c r="B24" s="54" t="s">
        <v>32</v>
      </c>
      <c r="C24" s="15">
        <v>4</v>
      </c>
      <c r="D24" s="26"/>
      <c r="E24" s="26"/>
      <c r="F24" s="26"/>
      <c r="G24" s="26"/>
      <c r="H24" s="26"/>
      <c r="I24" s="39">
        <f t="shared" si="2"/>
        <v>0</v>
      </c>
    </row>
    <row r="25" spans="1:9" ht="32.25" customHeight="1" x14ac:dyDescent="0.25">
      <c r="A25" s="110" t="s">
        <v>72</v>
      </c>
      <c r="B25" s="111"/>
      <c r="C25" s="112"/>
      <c r="D25" s="40">
        <f>IF(OR(COUNT(D16:D19)&gt;1,COUNT(D21:D24)&gt;1,MAX(D16:D24)&gt;4),"kontrolli hindepunkte",SUM(D16:D19,D21:D24)/8*10)</f>
        <v>6.25</v>
      </c>
      <c r="E25" s="40">
        <f>IF(OR(COUNT(E16:E19)&gt;1,COUNT(E21:E24)&gt;1,MAX(E16:E24)&gt;4),"kontrolli hindepunkte",SUM(E16:E19,E21:E24)/8*10)</f>
        <v>6.25</v>
      </c>
      <c r="F25" s="40">
        <f>IF(OR(COUNT(F16:F19)&gt;1,COUNT(F21:F24)&gt;1,MAX(F16:F24)&gt;4),"kontrolli hindepunkte",SUM(F16:F19,F21:F24)/8*10)</f>
        <v>5</v>
      </c>
      <c r="G25" s="40">
        <f>IF(OR(COUNT(G16:G19)&gt;1,COUNT(G21:G24)&gt;1,MAX(G16:G24)&gt;4),"kontrolli hindepunkte",SUM(G16:G19,G21:G24)/8*10)</f>
        <v>6.25</v>
      </c>
      <c r="H25" s="40">
        <f>IF(OR(COUNT(H16:H19)&gt;1,COUNT(H21:H24)&gt;1,MAX(H16:H24)&gt;4),"kontrolli hindepunkte",SUM(H16:H19,H21:H24)/8*10)</f>
        <v>6.25</v>
      </c>
      <c r="I25" s="40">
        <f>SUM(D25:H25)/5</f>
        <v>6</v>
      </c>
    </row>
    <row r="26" spans="1:9" x14ac:dyDescent="0.25">
      <c r="A26" s="95" t="s">
        <v>84</v>
      </c>
      <c r="B26" s="84"/>
      <c r="C26" s="96"/>
      <c r="D26" s="96"/>
      <c r="E26" s="96"/>
      <c r="F26" s="96"/>
      <c r="G26" s="96"/>
      <c r="H26" s="96"/>
      <c r="I26" s="96"/>
    </row>
    <row r="27" spans="1:9" x14ac:dyDescent="0.25">
      <c r="A27" s="43"/>
      <c r="B27" s="97" t="s">
        <v>85</v>
      </c>
      <c r="C27" s="96"/>
      <c r="D27" s="96"/>
      <c r="E27" s="96"/>
      <c r="F27" s="96"/>
      <c r="G27" s="96"/>
      <c r="H27" s="96"/>
      <c r="I27" s="96"/>
    </row>
    <row r="28" spans="1:9" ht="13.5" customHeight="1" x14ac:dyDescent="0.25">
      <c r="A28" s="41" t="s">
        <v>86</v>
      </c>
      <c r="B28" s="42">
        <v>0.35</v>
      </c>
      <c r="C28" s="27">
        <v>1</v>
      </c>
      <c r="D28" s="74"/>
      <c r="E28" s="75"/>
      <c r="F28" s="75"/>
      <c r="G28" s="75"/>
      <c r="H28" s="75"/>
      <c r="I28" s="76"/>
    </row>
    <row r="29" spans="1:9" x14ac:dyDescent="0.25">
      <c r="A29" s="41" t="s">
        <v>87</v>
      </c>
      <c r="B29" s="54" t="s">
        <v>90</v>
      </c>
      <c r="C29" s="27">
        <v>2</v>
      </c>
      <c r="D29" s="74"/>
      <c r="E29" s="75"/>
      <c r="F29" s="75"/>
      <c r="G29" s="75"/>
      <c r="H29" s="75"/>
      <c r="I29" s="76"/>
    </row>
    <row r="30" spans="1:9" x14ac:dyDescent="0.25">
      <c r="A30" s="41" t="s">
        <v>88</v>
      </c>
      <c r="B30" s="54" t="s">
        <v>91</v>
      </c>
      <c r="C30" s="27">
        <v>3</v>
      </c>
      <c r="D30" s="74"/>
      <c r="E30" s="75"/>
      <c r="F30" s="75"/>
      <c r="G30" s="75"/>
      <c r="H30" s="75"/>
      <c r="I30" s="76"/>
    </row>
    <row r="31" spans="1:9" x14ac:dyDescent="0.25">
      <c r="A31" s="41" t="s">
        <v>89</v>
      </c>
      <c r="B31" s="54" t="s">
        <v>92</v>
      </c>
      <c r="C31" s="27">
        <v>4</v>
      </c>
      <c r="D31" s="74"/>
      <c r="E31" s="77"/>
      <c r="F31" s="77"/>
      <c r="G31" s="77"/>
      <c r="H31" s="77"/>
      <c r="I31" s="76"/>
    </row>
    <row r="32" spans="1:9" ht="29.25" customHeight="1" x14ac:dyDescent="0.25">
      <c r="A32" s="80" t="s">
        <v>102</v>
      </c>
      <c r="B32" s="81"/>
      <c r="C32" s="82"/>
      <c r="D32" s="68">
        <f>IF(OR(COUNT(D28:D31)&gt;1,MAX(D28:D31)&gt;4),"kontrolli hindepunkte",SUM(D28:D31)/4*5)</f>
        <v>0</v>
      </c>
      <c r="E32" s="69" t="str">
        <f t="shared" ref="E32:I32" si="3">IF(OR(COUNT(E23:E26)&gt;1,COUNT(E28:E31)&gt;1,MAX(E23:E31)&gt;4),"kontrolli hindepunkte",SUM(E23:E26,E28:E31)/8*10)</f>
        <v>kontrolli hindepunkte</v>
      </c>
      <c r="F32" s="69" t="str">
        <f t="shared" si="3"/>
        <v>kontrolli hindepunkte</v>
      </c>
      <c r="G32" s="69" t="str">
        <f t="shared" si="3"/>
        <v>kontrolli hindepunkte</v>
      </c>
      <c r="H32" s="69" t="str">
        <f t="shared" si="3"/>
        <v>kontrolli hindepunkte</v>
      </c>
      <c r="I32" s="70" t="str">
        <f t="shared" si="3"/>
        <v>kontrolli hindepunkte</v>
      </c>
    </row>
    <row r="33" spans="1:9" x14ac:dyDescent="0.25">
      <c r="A33" s="98" t="s">
        <v>93</v>
      </c>
      <c r="B33" s="96"/>
      <c r="C33" s="96"/>
      <c r="D33" s="96"/>
      <c r="E33" s="96"/>
      <c r="F33" s="96"/>
      <c r="G33" s="96"/>
      <c r="H33" s="96"/>
      <c r="I33" s="96"/>
    </row>
    <row r="34" spans="1:9" x14ac:dyDescent="0.25">
      <c r="A34" s="44"/>
      <c r="B34" s="114" t="s">
        <v>85</v>
      </c>
      <c r="C34" s="115"/>
      <c r="D34" s="115"/>
      <c r="E34" s="115"/>
      <c r="F34" s="115"/>
      <c r="G34" s="115"/>
      <c r="H34" s="115"/>
      <c r="I34" s="116"/>
    </row>
    <row r="35" spans="1:9" x14ac:dyDescent="0.25">
      <c r="A35" s="45" t="s">
        <v>94</v>
      </c>
      <c r="B35" s="46">
        <v>0.25</v>
      </c>
      <c r="C35" s="48">
        <v>1</v>
      </c>
      <c r="D35" s="78"/>
      <c r="E35" s="79"/>
      <c r="F35" s="79"/>
      <c r="G35" s="79"/>
      <c r="H35" s="79"/>
      <c r="I35" s="76"/>
    </row>
    <row r="36" spans="1:9" x14ac:dyDescent="0.25">
      <c r="A36" s="45" t="s">
        <v>95</v>
      </c>
      <c r="B36" s="47" t="s">
        <v>98</v>
      </c>
      <c r="C36" s="48">
        <v>2</v>
      </c>
      <c r="D36" s="78"/>
      <c r="E36" s="79"/>
      <c r="F36" s="79"/>
      <c r="G36" s="79"/>
      <c r="H36" s="79"/>
      <c r="I36" s="76"/>
    </row>
    <row r="37" spans="1:9" x14ac:dyDescent="0.25">
      <c r="A37" s="45" t="s">
        <v>96</v>
      </c>
      <c r="B37" s="47" t="s">
        <v>99</v>
      </c>
      <c r="C37" s="48">
        <v>3</v>
      </c>
      <c r="D37" s="78"/>
      <c r="E37" s="79"/>
      <c r="F37" s="79"/>
      <c r="G37" s="79"/>
      <c r="H37" s="79"/>
      <c r="I37" s="76"/>
    </row>
    <row r="38" spans="1:9" x14ac:dyDescent="0.25">
      <c r="A38" s="45" t="s">
        <v>97</v>
      </c>
      <c r="B38" s="47" t="s">
        <v>100</v>
      </c>
      <c r="C38" s="48">
        <v>4</v>
      </c>
      <c r="D38" s="78"/>
      <c r="E38" s="79"/>
      <c r="F38" s="79"/>
      <c r="G38" s="79"/>
      <c r="H38" s="79"/>
      <c r="I38" s="76"/>
    </row>
    <row r="39" spans="1:9" ht="30" customHeight="1" x14ac:dyDescent="0.25">
      <c r="A39" s="83" t="s">
        <v>102</v>
      </c>
      <c r="B39" s="84"/>
      <c r="C39" s="84"/>
      <c r="D39" s="71">
        <f>IF(OR(COUNT(D35:D38)&gt;1,MAX(D35:D38)&gt;4),"kontrolli hindepunkte",SUM(D35:D38)/4*5)</f>
        <v>0</v>
      </c>
      <c r="E39" s="72">
        <f t="shared" ref="E39:I39" si="4">IF(OR(COUNT(E30:E33)&gt;1,COUNT(E35:E38)&gt;1,MAX(E30:E38)&gt;4),"kontrolli hindepunkte",SUM(E30:E33,E35:E38)/8*10)</f>
        <v>0</v>
      </c>
      <c r="F39" s="72">
        <f t="shared" si="4"/>
        <v>0</v>
      </c>
      <c r="G39" s="72">
        <f t="shared" si="4"/>
        <v>0</v>
      </c>
      <c r="H39" s="72">
        <f t="shared" si="4"/>
        <v>0</v>
      </c>
      <c r="I39" s="73">
        <f t="shared" si="4"/>
        <v>0</v>
      </c>
    </row>
    <row r="40" spans="1:9" x14ac:dyDescent="0.25">
      <c r="A40" s="104" t="s">
        <v>33</v>
      </c>
      <c r="B40" s="104"/>
      <c r="C40" s="104"/>
      <c r="D40" s="104"/>
      <c r="E40" s="104"/>
      <c r="F40" s="104"/>
      <c r="G40" s="104"/>
      <c r="H40" s="104"/>
      <c r="I40" s="104"/>
    </row>
    <row r="41" spans="1:9" ht="30" x14ac:dyDescent="0.25">
      <c r="A41" s="16" t="s">
        <v>34</v>
      </c>
      <c r="B41" s="54" t="s">
        <v>35</v>
      </c>
      <c r="C41" s="15" t="s">
        <v>6</v>
      </c>
      <c r="D41" s="29"/>
      <c r="E41" s="29"/>
      <c r="F41" s="29"/>
      <c r="G41" s="29"/>
      <c r="H41" s="29"/>
      <c r="I41" s="32">
        <f>SUM(D41:H41)/5</f>
        <v>0</v>
      </c>
    </row>
    <row r="42" spans="1:9" ht="30.75" customHeight="1" x14ac:dyDescent="0.25">
      <c r="A42" s="109" t="s">
        <v>73</v>
      </c>
      <c r="B42" s="81"/>
      <c r="C42" s="82"/>
      <c r="D42" s="30">
        <f>IF(OR(D41=0,D41=1,D41=2,D41=3,D41=4),D41/4*10,"kontrolli hindepunkte")</f>
        <v>0</v>
      </c>
      <c r="E42" s="30">
        <f>IF(OR(E41=0,E41=1,E41=2,E41=3,E41=4),E41/4*10,"kontrolli hindepunkte")</f>
        <v>0</v>
      </c>
      <c r="F42" s="30">
        <f>IF(OR(F41=0,F41=1,F41=2,F41=3,F41=4),F41/4*10,"kontrolli hindepunkte")</f>
        <v>0</v>
      </c>
      <c r="G42" s="30">
        <f>IF(OR(G41=0,G41=1,G41=2,G41=3,G41=4),G41/4*10,"kontrolli hindepunkte")</f>
        <v>0</v>
      </c>
      <c r="H42" s="30">
        <f>IF(OR(H41=0,H41=1,H41=2,H41=3,H41=4),H41/4*10,"kontrolli hindepunkte")</f>
        <v>0</v>
      </c>
      <c r="I42" s="32">
        <f>SUM(D42:H42)/5</f>
        <v>0</v>
      </c>
    </row>
    <row r="43" spans="1:9" x14ac:dyDescent="0.25">
      <c r="A43" s="108" t="s">
        <v>36</v>
      </c>
      <c r="B43" s="77"/>
      <c r="C43" s="77"/>
      <c r="D43" s="77"/>
      <c r="E43" s="77"/>
      <c r="F43" s="77"/>
      <c r="G43" s="77"/>
      <c r="H43" s="77"/>
      <c r="I43" s="76"/>
    </row>
    <row r="44" spans="1:9" ht="45" x14ac:dyDescent="0.25">
      <c r="A44" s="16" t="s">
        <v>37</v>
      </c>
      <c r="B44" s="54" t="s">
        <v>40</v>
      </c>
      <c r="C44" s="15" t="s">
        <v>6</v>
      </c>
      <c r="D44" s="6"/>
      <c r="E44" s="6"/>
      <c r="F44" s="6"/>
      <c r="G44" s="6"/>
      <c r="H44" s="6"/>
      <c r="I44" s="32">
        <f>SUM(D44:H44)/5</f>
        <v>0</v>
      </c>
    </row>
    <row r="45" spans="1:9" ht="60" x14ac:dyDescent="0.25">
      <c r="A45" s="16" t="s">
        <v>38</v>
      </c>
      <c r="B45" s="54" t="s">
        <v>41</v>
      </c>
      <c r="C45" s="15" t="s">
        <v>6</v>
      </c>
      <c r="D45" s="6"/>
      <c r="E45" s="6"/>
      <c r="F45" s="6"/>
      <c r="G45" s="6"/>
      <c r="H45" s="6"/>
      <c r="I45" s="32">
        <f t="shared" ref="I45:I50" si="5">SUM(D45:H45)/5</f>
        <v>0</v>
      </c>
    </row>
    <row r="46" spans="1:9" ht="62.25" customHeight="1" x14ac:dyDescent="0.25">
      <c r="A46" s="16" t="s">
        <v>39</v>
      </c>
      <c r="B46" s="28" t="s">
        <v>42</v>
      </c>
      <c r="C46" s="15" t="s">
        <v>6</v>
      </c>
      <c r="D46" s="6"/>
      <c r="E46" s="6"/>
      <c r="F46" s="6"/>
      <c r="G46" s="6"/>
      <c r="H46" s="6"/>
      <c r="I46" s="32">
        <f t="shared" si="5"/>
        <v>0</v>
      </c>
    </row>
    <row r="47" spans="1:9" ht="29.25" customHeight="1" x14ac:dyDescent="0.25">
      <c r="A47" s="113" t="s">
        <v>74</v>
      </c>
      <c r="B47" s="77"/>
      <c r="C47" s="76"/>
      <c r="D47" s="30">
        <f>IF(AND(OR(D44=0,D44=1,D44=2,D44=3,D44=4),OR(D45=0,D45=1,D45=2,D45=3,D45=4),OR(D46=0,D46=1,D46=2,D46=3,D46=4)),SUM(D44:D46)/12*20,"kontrolli hindepunkte")</f>
        <v>0</v>
      </c>
      <c r="E47" s="30">
        <f>IF(AND(OR(E44=0,E44=1,E44=2,E44=3,E44=4),OR(E45=0,E45=1,E45=2,E45=3,E45=4),OR(E46=0,E46=1,E46=2,E46=3,E46=4)),SUM(E44:E46)/12*20,"kontrolli hindepunkte")</f>
        <v>0</v>
      </c>
      <c r="F47" s="30">
        <f>IF(AND(OR(F44=0,F44=1,F44=2,F44=3,F44=4),OR(F45=0,F45=1,F45=2,F45=3,F45=4),OR(F46=0,F46=1,F46=2,F46=3,F46=4)),SUM(F44:F46)/12*20,"kontrolli hindepunkte")</f>
        <v>0</v>
      </c>
      <c r="G47" s="30">
        <f>IF(AND(OR(G44=0,G44=1,G44=2,G44=3,G44=4),OR(G45=0,G45=1,G45=2,G45=3,G45=4),OR(G46=0,G46=1,G46=2,G46=3,G46=4)),SUM(G44:G46)/12*20,"kontrolli hindepunkte")</f>
        <v>0</v>
      </c>
      <c r="H47" s="30">
        <f>IF(AND(OR(H44=0,H44=1,H44=2,H44=3,H44=4),OR(H45=0,H45=1,H45=2,H45=3,H45=4),OR(H46=0,H46=1,H46=2,H46=3,H46=4)),SUM(H44:H46)/12*20,"kontrolli hindepunkte")</f>
        <v>0</v>
      </c>
      <c r="I47" s="51">
        <f t="shared" si="5"/>
        <v>0</v>
      </c>
    </row>
    <row r="48" spans="1:9" x14ac:dyDescent="0.25">
      <c r="A48" s="105" t="s">
        <v>43</v>
      </c>
      <c r="B48" s="106"/>
      <c r="C48" s="106"/>
      <c r="D48" s="106"/>
      <c r="E48" s="106"/>
      <c r="F48" s="106"/>
      <c r="G48" s="106"/>
      <c r="H48" s="106"/>
      <c r="I48" s="107"/>
    </row>
    <row r="49" spans="1:20" ht="30" x14ac:dyDescent="0.25">
      <c r="A49" s="16" t="s">
        <v>44</v>
      </c>
      <c r="B49" s="54" t="s">
        <v>45</v>
      </c>
      <c r="C49" s="15" t="s">
        <v>6</v>
      </c>
      <c r="D49" s="6"/>
      <c r="E49" s="6"/>
      <c r="F49" s="6"/>
      <c r="G49" s="6"/>
      <c r="H49" s="6"/>
      <c r="I49" s="32">
        <f t="shared" si="5"/>
        <v>0</v>
      </c>
    </row>
    <row r="50" spans="1:20" ht="30" customHeight="1" x14ac:dyDescent="0.25">
      <c r="A50" s="113" t="s">
        <v>73</v>
      </c>
      <c r="B50" s="77"/>
      <c r="C50" s="76"/>
      <c r="D50" s="30">
        <f>IF(OR(D49=0,D49=1,D49=2,D49=3,D49=4),D49/4*10,"kontrolli hindepunkte")</f>
        <v>0</v>
      </c>
      <c r="E50" s="30">
        <f>IF(OR(E49=0,E49=1,E49=2,E49=3,E49=4),E49/4*10,"kontrolli hindepunkte")</f>
        <v>0</v>
      </c>
      <c r="F50" s="30">
        <f>IF(OR(F49=0,F49=1,F49=2,F49=3,F49=4),F49/4*10,"kontrolli hindepunkte")</f>
        <v>0</v>
      </c>
      <c r="G50" s="30">
        <f>IF(OR(G49=0,G49=1,G49=2,G49=3,G49=4),G49/4*10,"kontrolli hindepunkte")</f>
        <v>0</v>
      </c>
      <c r="H50" s="30">
        <f>IF(OR(H49=0,H49=1,H49=2,H49=3,H49=4),H49/4*10,"kontrolli hindepunkte")</f>
        <v>0</v>
      </c>
      <c r="I50" s="32">
        <f t="shared" si="5"/>
        <v>0</v>
      </c>
    </row>
    <row r="51" spans="1:20" x14ac:dyDescent="0.25">
      <c r="A51" s="108" t="s">
        <v>51</v>
      </c>
      <c r="B51" s="77"/>
      <c r="C51" s="77"/>
      <c r="D51" s="77"/>
      <c r="E51" s="77"/>
      <c r="F51" s="77"/>
      <c r="G51" s="77"/>
      <c r="H51" s="77"/>
      <c r="I51" s="76"/>
    </row>
    <row r="52" spans="1:20" ht="15" customHeight="1" x14ac:dyDescent="0.25">
      <c r="A52" s="88" t="s">
        <v>46</v>
      </c>
      <c r="B52" s="89" t="s">
        <v>52</v>
      </c>
      <c r="C52" s="90"/>
      <c r="D52" s="90"/>
      <c r="E52" s="90"/>
      <c r="F52" s="90"/>
      <c r="G52" s="90"/>
      <c r="H52" s="90"/>
      <c r="I52" s="91"/>
    </row>
    <row r="53" spans="1:20" ht="15" hidden="1" customHeight="1" x14ac:dyDescent="0.25">
      <c r="A53" s="88"/>
      <c r="B53" s="92"/>
      <c r="C53" s="93"/>
      <c r="D53" s="93"/>
      <c r="E53" s="93"/>
      <c r="F53" s="93"/>
      <c r="G53" s="93"/>
      <c r="H53" s="93"/>
      <c r="I53" s="94"/>
    </row>
    <row r="54" spans="1:20" x14ac:dyDescent="0.25">
      <c r="A54" s="16" t="s">
        <v>47</v>
      </c>
      <c r="B54" s="54" t="s">
        <v>53</v>
      </c>
      <c r="C54" s="15">
        <v>1</v>
      </c>
      <c r="D54" s="6">
        <v>1</v>
      </c>
      <c r="E54" s="6">
        <v>1</v>
      </c>
      <c r="F54" s="6">
        <v>1</v>
      </c>
      <c r="G54" s="6">
        <v>1</v>
      </c>
      <c r="H54" s="6">
        <v>1</v>
      </c>
      <c r="I54" s="32">
        <f t="shared" ref="I54:I58" si="6">SUM(D54:H54)/5</f>
        <v>1</v>
      </c>
    </row>
    <row r="55" spans="1:20" x14ac:dyDescent="0.25">
      <c r="A55" s="16" t="s">
        <v>48</v>
      </c>
      <c r="B55" s="54" t="s">
        <v>54</v>
      </c>
      <c r="C55" s="15">
        <v>2</v>
      </c>
      <c r="D55" s="6" t="s">
        <v>70</v>
      </c>
      <c r="E55" s="6"/>
      <c r="F55" s="6"/>
      <c r="G55" s="6"/>
      <c r="H55" s="6"/>
      <c r="I55" s="32">
        <f t="shared" si="6"/>
        <v>0</v>
      </c>
    </row>
    <row r="56" spans="1:20" x14ac:dyDescent="0.25">
      <c r="A56" s="16" t="s">
        <v>49</v>
      </c>
      <c r="B56" s="54" t="s">
        <v>55</v>
      </c>
      <c r="C56" s="15">
        <v>3</v>
      </c>
      <c r="D56" s="6"/>
      <c r="E56" s="6"/>
      <c r="F56" s="6"/>
      <c r="G56" s="6"/>
      <c r="H56" s="6"/>
      <c r="I56" s="32">
        <f t="shared" si="6"/>
        <v>0</v>
      </c>
    </row>
    <row r="57" spans="1:20" x14ac:dyDescent="0.25">
      <c r="A57" s="16" t="s">
        <v>50</v>
      </c>
      <c r="B57" s="54" t="s">
        <v>56</v>
      </c>
      <c r="C57" s="15">
        <v>4</v>
      </c>
      <c r="D57" s="6"/>
      <c r="E57" s="6"/>
      <c r="F57" s="6"/>
      <c r="G57" s="6"/>
      <c r="H57" s="6"/>
      <c r="I57" s="32">
        <f t="shared" si="6"/>
        <v>0</v>
      </c>
    </row>
    <row r="58" spans="1:20" ht="30.75" customHeight="1" x14ac:dyDescent="0.25">
      <c r="A58" s="80" t="s">
        <v>75</v>
      </c>
      <c r="B58" s="81"/>
      <c r="C58" s="82"/>
      <c r="D58" s="30">
        <f>IF(OR(COUNT(D54:D57)&gt;1,MAX(D54:D57)&gt;4),"kontrolli hindepunkte",SUM(D54:D57)/4*20)</f>
        <v>5</v>
      </c>
      <c r="E58" s="30">
        <f>IF(OR(COUNT(E54:E57)&gt;1,MAX(E54:E57)&gt;4),"kontrolli hindepunkte",SUM(E54:E57)/4*20)</f>
        <v>5</v>
      </c>
      <c r="F58" s="30">
        <f>IF(OR(COUNT(F54:F57)&gt;1,MAX(F54:F57)&gt;4),"kontrolli hindepunkte",SUM(F54:F57)/4*20)</f>
        <v>5</v>
      </c>
      <c r="G58" s="30">
        <f>IF(OR(COUNT(G54:G57)&gt;1,MAX(G54:G57)&gt;4),"kontrolli hindepunkte",SUM(G54:G57)/4*20)</f>
        <v>5</v>
      </c>
      <c r="H58" s="30">
        <f>IF(OR(COUNT(H54:H57)&gt;1,MAX(H54:H57)&gt;4),"kontrolli hindepunkte",SUM(H54:H57)/4*20)</f>
        <v>5</v>
      </c>
      <c r="I58" s="32">
        <f t="shared" si="6"/>
        <v>5</v>
      </c>
    </row>
    <row r="59" spans="1:20" x14ac:dyDescent="0.25">
      <c r="A59" s="11" t="s">
        <v>57</v>
      </c>
      <c r="B59" s="12"/>
      <c r="C59" s="17"/>
      <c r="D59" s="17"/>
      <c r="E59" s="17"/>
      <c r="F59" s="17"/>
      <c r="G59" s="17"/>
      <c r="H59" s="17"/>
      <c r="I59" s="17"/>
    </row>
    <row r="60" spans="1:20" ht="15" customHeight="1" x14ac:dyDescent="0.25">
      <c r="A60" s="88" t="s">
        <v>58</v>
      </c>
      <c r="B60" s="103" t="s">
        <v>59</v>
      </c>
      <c r="C60" s="103"/>
      <c r="D60" s="103"/>
      <c r="E60" s="103"/>
      <c r="F60" s="103"/>
      <c r="G60" s="103"/>
      <c r="H60" s="103"/>
      <c r="I60" s="103"/>
    </row>
    <row r="61" spans="1:20" ht="0.75" customHeight="1" x14ac:dyDescent="0.25">
      <c r="A61" s="88"/>
      <c r="B61" s="103"/>
      <c r="C61" s="103"/>
      <c r="D61" s="103"/>
      <c r="E61" s="103"/>
      <c r="F61" s="103"/>
      <c r="G61" s="103"/>
      <c r="H61" s="103"/>
      <c r="I61" s="103"/>
    </row>
    <row r="62" spans="1:20" x14ac:dyDescent="0.25">
      <c r="A62" s="16" t="s">
        <v>60</v>
      </c>
      <c r="B62" s="54" t="s">
        <v>66</v>
      </c>
      <c r="C62" s="15">
        <v>1</v>
      </c>
      <c r="D62" s="6"/>
      <c r="E62" s="6">
        <v>1</v>
      </c>
      <c r="F62" s="6">
        <v>1</v>
      </c>
      <c r="G62" s="6">
        <v>0</v>
      </c>
      <c r="H62" s="6">
        <v>1</v>
      </c>
      <c r="I62" s="32">
        <f t="shared" ref="I62:I68" si="7">SUM(D62:H62)/5</f>
        <v>0.6</v>
      </c>
    </row>
    <row r="63" spans="1:20" x14ac:dyDescent="0.25">
      <c r="A63" s="16" t="s">
        <v>61</v>
      </c>
      <c r="B63" s="54" t="s">
        <v>67</v>
      </c>
      <c r="C63" s="15">
        <v>2</v>
      </c>
      <c r="D63" s="6"/>
      <c r="E63" s="6"/>
      <c r="F63" s="6"/>
      <c r="G63" s="6"/>
      <c r="H63" s="6"/>
      <c r="I63" s="32">
        <f t="shared" si="7"/>
        <v>0</v>
      </c>
    </row>
    <row r="64" spans="1:20" x14ac:dyDescent="0.25">
      <c r="A64" s="16" t="s">
        <v>62</v>
      </c>
      <c r="B64" s="54" t="s">
        <v>68</v>
      </c>
      <c r="C64" s="15">
        <v>3</v>
      </c>
      <c r="D64" s="6"/>
      <c r="E64" s="6"/>
      <c r="F64" s="6"/>
      <c r="G64" s="6"/>
      <c r="H64" s="6"/>
      <c r="I64" s="32">
        <f t="shared" si="7"/>
        <v>0</v>
      </c>
      <c r="T64" t="s">
        <v>70</v>
      </c>
    </row>
    <row r="65" spans="1:10" x14ac:dyDescent="0.25">
      <c r="A65" s="16" t="s">
        <v>63</v>
      </c>
      <c r="B65" s="54" t="s">
        <v>69</v>
      </c>
      <c r="C65" s="15">
        <v>4</v>
      </c>
      <c r="D65" s="6"/>
      <c r="E65" s="6"/>
      <c r="F65" s="6"/>
      <c r="G65" s="6"/>
      <c r="H65" s="6"/>
      <c r="I65" s="32">
        <f t="shared" si="7"/>
        <v>0</v>
      </c>
    </row>
    <row r="66" spans="1:10" ht="45" x14ac:dyDescent="0.25">
      <c r="A66" s="31" t="s">
        <v>64</v>
      </c>
      <c r="B66" s="54" t="s">
        <v>65</v>
      </c>
      <c r="C66" s="15" t="s">
        <v>6</v>
      </c>
      <c r="D66" s="6">
        <v>4</v>
      </c>
      <c r="E66" s="6">
        <v>2</v>
      </c>
      <c r="F66" s="6">
        <v>3</v>
      </c>
      <c r="G66" s="6">
        <v>1</v>
      </c>
      <c r="H66" s="6">
        <v>3</v>
      </c>
      <c r="I66" s="32">
        <f t="shared" si="7"/>
        <v>2.6</v>
      </c>
    </row>
    <row r="67" spans="1:10" ht="31.5" customHeight="1" x14ac:dyDescent="0.25">
      <c r="A67" s="80" t="s">
        <v>72</v>
      </c>
      <c r="B67" s="77"/>
      <c r="C67" s="76"/>
      <c r="D67" s="30">
        <f>IF(COUNT(D62:D65)&gt;1,"kontrolli hindepunkte",IF(AND(OR(D66=0,D66=1,D66=2,D66=3,D66=4),OR(D62=0,D62=1),OR(D63=0,D63=2),OR(D64=0,D64=3),OR(D65=0,D65=4)),SUM(D62:D66)/8*10,"kontrolli hindepunkte"))</f>
        <v>5</v>
      </c>
      <c r="E67" s="30">
        <f>IF(COUNT(E62:E65)&gt;1,"kontrolli hindepunkte",IF(AND(OR(E66=0,E66=1,E66=2,E66=3,E66=4),OR(E62=0,E62=1),OR(E63=0,E63=2),OR(E64=0,E64=3),OR(E65=0,E65=4)),SUM(E62:E66)/8*10,"kontrolli hindepunkte"))</f>
        <v>3.75</v>
      </c>
      <c r="F67" s="30">
        <f>IF(COUNT(F62:F65)&gt;1,"kontrolli hindepunkte",IF(AND(OR(F66=0,F66=1,F66=2,F66=3,F66=4),OR(F62=0,F62=1),OR(F63=0,F63=2),OR(F64=0,F64=3),OR(F65=0,F65=4)),SUM(F62:F66)/8*10,"kontrolli hindepunkte"))</f>
        <v>5</v>
      </c>
      <c r="G67" s="30">
        <f>IF(COUNT(G62:G65)&gt;1,"kontrolli hindepunkte",IF(AND(OR(G66=0,G66=1,G66=2,G66=3,G66=4),OR(G62=0,G62=1),OR(G63=0,G63=2),OR(G64=0,G64=3),OR(G65=0,G65=4)),SUM(G62:G66)/8*10,"kontrolli hindepunkte"))</f>
        <v>1.25</v>
      </c>
      <c r="H67" s="30">
        <f>IF(COUNT(H62:H65)&gt;1,"kontrolli hindepunkte",IF(AND(OR(H66=0,H66=1,H66=2,H66=3,H66=4),OR(H62=0,H62=1),OR(H63=0,H63=2),OR(H64=0,H64=3),OR(H65=0,H65=4)),SUM(H62:H66)/8*10,"kontrolli hindepunkte"))</f>
        <v>5</v>
      </c>
      <c r="I67" s="32">
        <f t="shared" si="7"/>
        <v>4</v>
      </c>
    </row>
    <row r="68" spans="1:10" ht="31.5" customHeight="1" x14ac:dyDescent="0.25">
      <c r="A68" s="80" t="s">
        <v>103</v>
      </c>
      <c r="B68" s="81"/>
      <c r="C68" s="82"/>
      <c r="D68" s="30">
        <f>D12+D25+D42+D47+D50+D58+D67</f>
        <v>24.821428571428569</v>
      </c>
      <c r="E68" s="30">
        <f>E12+E25+E42+E47+E50+E58+E67</f>
        <v>23.571428571428569</v>
      </c>
      <c r="F68" s="30">
        <f>F12+F25+F42+F47+F50+F58+F67</f>
        <v>22.5</v>
      </c>
      <c r="G68" s="30">
        <f>G12+G25+G42+G47+G50+G58+G67</f>
        <v>20</v>
      </c>
      <c r="H68" s="30">
        <f>H12+H25+H42+H47+H50+H58+H67</f>
        <v>24.821428571428569</v>
      </c>
      <c r="I68" s="55">
        <f t="shared" si="7"/>
        <v>23.142857142857142</v>
      </c>
    </row>
    <row r="69" spans="1:10" ht="30" customHeight="1" x14ac:dyDescent="0.25">
      <c r="A69" s="80" t="s">
        <v>104</v>
      </c>
      <c r="B69" s="81"/>
      <c r="C69" s="82"/>
      <c r="D69" s="85">
        <f>SUM(D32,D39)</f>
        <v>0</v>
      </c>
      <c r="E69" s="85"/>
      <c r="F69" s="85"/>
      <c r="G69" s="85"/>
      <c r="H69" s="85"/>
      <c r="I69" s="85"/>
    </row>
    <row r="70" spans="1:10" x14ac:dyDescent="0.25">
      <c r="A70" s="67" t="s">
        <v>105</v>
      </c>
      <c r="B70" s="67"/>
      <c r="C70" s="67"/>
      <c r="D70" s="67"/>
      <c r="E70" s="67"/>
      <c r="F70" s="67"/>
      <c r="G70" s="67"/>
      <c r="H70" s="67"/>
      <c r="I70" s="49">
        <f>SUM(I68,D69)</f>
        <v>23.142857142857142</v>
      </c>
      <c r="J70" s="23"/>
    </row>
  </sheetData>
  <mergeCells count="42">
    <mergeCell ref="A70:H70"/>
    <mergeCell ref="A60:A61"/>
    <mergeCell ref="B60:I61"/>
    <mergeCell ref="A67:C67"/>
    <mergeCell ref="A68:C68"/>
    <mergeCell ref="A69:C69"/>
    <mergeCell ref="D69:I69"/>
    <mergeCell ref="A58:C58"/>
    <mergeCell ref="A39:C39"/>
    <mergeCell ref="D39:I39"/>
    <mergeCell ref="A40:I40"/>
    <mergeCell ref="A42:C42"/>
    <mergeCell ref="A43:I43"/>
    <mergeCell ref="A47:C47"/>
    <mergeCell ref="A48:I48"/>
    <mergeCell ref="A50:C50"/>
    <mergeCell ref="A51:I51"/>
    <mergeCell ref="A52:A53"/>
    <mergeCell ref="B52:I53"/>
    <mergeCell ref="D38:I38"/>
    <mergeCell ref="B27:I27"/>
    <mergeCell ref="D28:I28"/>
    <mergeCell ref="D29:I29"/>
    <mergeCell ref="D30:I30"/>
    <mergeCell ref="D31:I31"/>
    <mergeCell ref="A32:C32"/>
    <mergeCell ref="D32:I32"/>
    <mergeCell ref="A33:I33"/>
    <mergeCell ref="B34:I34"/>
    <mergeCell ref="D35:I35"/>
    <mergeCell ref="D36:I36"/>
    <mergeCell ref="D37:I37"/>
    <mergeCell ref="J8:M8"/>
    <mergeCell ref="A26:I26"/>
    <mergeCell ref="A2:I2"/>
    <mergeCell ref="A4:B4"/>
    <mergeCell ref="C4:I4"/>
    <mergeCell ref="A12:C12"/>
    <mergeCell ref="A13:I13"/>
    <mergeCell ref="A14:A15"/>
    <mergeCell ref="B14:I15"/>
    <mergeCell ref="A25:C25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B8" sqref="B8"/>
    </sheetView>
  </sheetViews>
  <sheetFormatPr defaultRowHeight="15" x14ac:dyDescent="0.25"/>
  <cols>
    <col min="1" max="1" width="5.7109375" customWidth="1"/>
    <col min="2" max="2" width="61.85546875" customWidth="1"/>
    <col min="3" max="3" width="7.7109375" customWidth="1"/>
    <col min="4" max="9" width="12.7109375" customWidth="1"/>
    <col min="10" max="10" width="3.140625" customWidth="1"/>
    <col min="11" max="12" width="4" customWidth="1"/>
    <col min="13" max="13" width="4.42578125" customWidth="1"/>
    <col min="14" max="14" width="4.85546875" customWidth="1"/>
    <col min="15" max="15" width="7.42578125" customWidth="1"/>
    <col min="16" max="16" width="4.28515625" customWidth="1"/>
    <col min="17" max="17" width="4.85546875" customWidth="1"/>
    <col min="18" max="18" width="7.28515625" customWidth="1"/>
    <col min="19" max="19" width="11.5703125" customWidth="1"/>
    <col min="20" max="20" width="8.7109375" customWidth="1"/>
  </cols>
  <sheetData>
    <row r="1" spans="1:21" x14ac:dyDescent="0.25">
      <c r="A1" s="33" t="s">
        <v>70</v>
      </c>
      <c r="B1" s="33"/>
      <c r="C1" s="33"/>
      <c r="D1" s="33"/>
      <c r="E1" s="33"/>
      <c r="F1" s="33"/>
      <c r="G1" s="33"/>
      <c r="H1" s="33"/>
      <c r="I1" s="33"/>
    </row>
    <row r="2" spans="1:21" s="56" customFormat="1" ht="32.25" customHeight="1" x14ac:dyDescent="0.25">
      <c r="A2" s="86" t="s">
        <v>101</v>
      </c>
      <c r="B2" s="87"/>
      <c r="C2" s="87"/>
      <c r="D2" s="87"/>
      <c r="E2" s="87"/>
      <c r="F2" s="87"/>
      <c r="G2" s="87"/>
      <c r="H2" s="87"/>
      <c r="I2" s="87"/>
    </row>
    <row r="3" spans="1:21" s="56" customFormat="1" x14ac:dyDescent="0.25">
      <c r="A3" s="35"/>
      <c r="B3" s="34"/>
      <c r="C3" s="34"/>
      <c r="D3" s="34"/>
      <c r="E3" s="34"/>
      <c r="F3" s="34"/>
      <c r="G3" s="34"/>
      <c r="H3" s="34"/>
      <c r="I3" s="34"/>
    </row>
    <row r="4" spans="1:21" s="56" customFormat="1" x14ac:dyDescent="0.25">
      <c r="A4" s="120" t="s">
        <v>4</v>
      </c>
      <c r="B4" s="121"/>
      <c r="C4" s="117">
        <f>'hindepunktide koond'!A15</f>
        <v>642215780012</v>
      </c>
      <c r="D4" s="118"/>
      <c r="E4" s="118"/>
      <c r="F4" s="118"/>
      <c r="G4" s="118"/>
      <c r="H4" s="118"/>
      <c r="I4" s="119"/>
    </row>
    <row r="5" spans="1:21" s="56" customFormat="1" ht="15.75" x14ac:dyDescent="0.25">
      <c r="A5" s="3"/>
      <c r="D5" s="52"/>
      <c r="E5" s="57"/>
      <c r="F5" s="57"/>
      <c r="G5" s="57"/>
      <c r="H5" s="57"/>
      <c r="I5" s="57"/>
    </row>
    <row r="6" spans="1:21" ht="51" customHeight="1" x14ac:dyDescent="0.25">
      <c r="A6" s="5"/>
      <c r="B6" s="55" t="s">
        <v>1</v>
      </c>
      <c r="C6" s="20" t="s">
        <v>7</v>
      </c>
      <c r="D6" s="20" t="s">
        <v>78</v>
      </c>
      <c r="E6" s="20" t="s">
        <v>79</v>
      </c>
      <c r="F6" s="20" t="s">
        <v>80</v>
      </c>
      <c r="G6" s="20" t="s">
        <v>81</v>
      </c>
      <c r="H6" s="20" t="s">
        <v>82</v>
      </c>
      <c r="I6" s="37" t="s">
        <v>83</v>
      </c>
      <c r="J6" s="4"/>
      <c r="K6" s="4"/>
      <c r="L6" s="4"/>
      <c r="M6" s="4"/>
      <c r="N6" s="4"/>
      <c r="O6" s="4"/>
      <c r="P6" s="4"/>
    </row>
    <row r="7" spans="1:21" x14ac:dyDescent="0.25">
      <c r="A7" s="12" t="s">
        <v>0</v>
      </c>
      <c r="B7" s="8"/>
      <c r="C7" s="21"/>
      <c r="D7" s="7"/>
      <c r="E7" s="7"/>
      <c r="F7" s="7"/>
      <c r="G7" s="7"/>
      <c r="H7" s="7"/>
      <c r="I7" s="22"/>
    </row>
    <row r="8" spans="1:21" ht="45" x14ac:dyDescent="0.25">
      <c r="A8" s="16" t="s">
        <v>2</v>
      </c>
      <c r="B8" s="19" t="s">
        <v>3</v>
      </c>
      <c r="C8" s="25" t="s">
        <v>6</v>
      </c>
      <c r="D8" s="24">
        <v>4</v>
      </c>
      <c r="E8" s="24">
        <v>4</v>
      </c>
      <c r="F8" s="24">
        <v>4</v>
      </c>
      <c r="G8" s="24">
        <v>4</v>
      </c>
      <c r="H8" s="24">
        <v>4</v>
      </c>
      <c r="I8" s="38">
        <f>SUM(D8:H8)/5</f>
        <v>4</v>
      </c>
      <c r="J8" s="99" t="s">
        <v>70</v>
      </c>
      <c r="K8" s="100"/>
      <c r="L8" s="100"/>
      <c r="M8" s="100"/>
      <c r="N8" s="1"/>
      <c r="O8" s="1"/>
      <c r="P8" s="1"/>
      <c r="Q8" s="1"/>
      <c r="R8" s="1"/>
      <c r="S8" s="1"/>
    </row>
    <row r="9" spans="1:21" ht="45" x14ac:dyDescent="0.25">
      <c r="A9" s="16" t="s">
        <v>5</v>
      </c>
      <c r="B9" s="54" t="s">
        <v>8</v>
      </c>
      <c r="C9" s="15">
        <v>2</v>
      </c>
      <c r="D9" s="6"/>
      <c r="E9" s="6"/>
      <c r="F9" s="6"/>
      <c r="G9" s="6"/>
      <c r="H9" s="6"/>
      <c r="I9" s="38">
        <f t="shared" ref="I9:I11" si="0">SUM(D9:H9)/5</f>
        <v>0</v>
      </c>
      <c r="T9" t="s">
        <v>70</v>
      </c>
    </row>
    <row r="10" spans="1:21" ht="45" x14ac:dyDescent="0.25">
      <c r="A10" s="16" t="s">
        <v>9</v>
      </c>
      <c r="B10" s="54" t="s">
        <v>10</v>
      </c>
      <c r="C10" s="15" t="s">
        <v>6</v>
      </c>
      <c r="D10" s="6">
        <v>4</v>
      </c>
      <c r="E10" s="6">
        <v>4</v>
      </c>
      <c r="F10" s="6">
        <v>4</v>
      </c>
      <c r="G10" s="6">
        <v>2</v>
      </c>
      <c r="H10" s="6">
        <v>4</v>
      </c>
      <c r="I10" s="38">
        <f t="shared" si="0"/>
        <v>3.6</v>
      </c>
    </row>
    <row r="11" spans="1:21" ht="60" x14ac:dyDescent="0.25">
      <c r="A11" s="16" t="s">
        <v>11</v>
      </c>
      <c r="B11" s="63" t="s">
        <v>109</v>
      </c>
      <c r="C11" s="15" t="s">
        <v>6</v>
      </c>
      <c r="D11" s="6">
        <v>4</v>
      </c>
      <c r="E11" s="6">
        <v>4</v>
      </c>
      <c r="F11" s="6">
        <v>4</v>
      </c>
      <c r="G11" s="6">
        <v>4</v>
      </c>
      <c r="H11" s="6">
        <v>4</v>
      </c>
      <c r="I11" s="38">
        <f t="shared" si="0"/>
        <v>4</v>
      </c>
    </row>
    <row r="12" spans="1:21" ht="32.25" customHeight="1" x14ac:dyDescent="0.25">
      <c r="A12" s="109" t="s">
        <v>71</v>
      </c>
      <c r="B12" s="81"/>
      <c r="C12" s="82"/>
      <c r="D12" s="30">
        <f>IF(AND(OR(D8=0,D8=1,D8=2,D8=3,D8=4),OR(D9=0,D9=2),OR(D10=0,D10=1,D10=2,D10=3,D10=4),OR(D11=0,D11=1,D11=2,D11=3,D11=4)),SUM(D8:D11)/14*15,"kontrolli hindepunkte")</f>
        <v>12.857142857142856</v>
      </c>
      <c r="E12" s="30">
        <f>IF(AND(OR(E8=0,E8=1,E8=2,E8=3,E8=4),OR(E9=0,E9=2),OR(E10=0,E10=1,E10=2,E10=3,E10=4),OR(E11=0,E11=1,E11=2,E11=3,E11=4)),SUM(E8:E11)/14*15,"kontrolli hindepunkte")</f>
        <v>12.857142857142856</v>
      </c>
      <c r="F12" s="30">
        <f>IF(AND(OR(F8=0,F8=1,F8=2,F8=3,F8=4),OR(F9=0,F9=2),OR(F10=0,F10=1,F10=2,F10=3,F10=4),OR(F11=0,F11=1,F11=2,F11=3,F11=4)),SUM(F8:F11)/14*15,"kontrolli hindepunkte")</f>
        <v>12.857142857142856</v>
      </c>
      <c r="G12" s="30">
        <f>IF(AND(OR(G8=0,G8=1,G8=2,G8=3,G8=4),OR(G9=0,G9=2),OR(G10=0,G10=1,G10=2,G10=3,G10=4),OR(G11=0,G11=1,G11=2,G11=3,G11=4)),SUM(G8:G11)/14*15,"kontrolli hindepunkte")</f>
        <v>10.714285714285715</v>
      </c>
      <c r="H12" s="30">
        <f>IF(AND(OR(H8=0,H8=1,H8=2,H8=3,H8=4),OR(H9=0,H9=2),OR(H10=0,H10=1,H10=2,H10=3,H10=4),OR(H11=0,H11=1,H11=2,H11=3,H11=4)),SUM(H8:H11)/14*15,"kontrolli hindepunkte")</f>
        <v>12.857142857142856</v>
      </c>
      <c r="I12" s="38">
        <f>SUM(D12:H12)/5</f>
        <v>12.428571428571427</v>
      </c>
      <c r="J12" s="23" t="s">
        <v>70</v>
      </c>
      <c r="K12" s="23" t="s">
        <v>70</v>
      </c>
      <c r="U12" t="s">
        <v>70</v>
      </c>
    </row>
    <row r="13" spans="1:21" x14ac:dyDescent="0.25">
      <c r="A13" s="108" t="s">
        <v>12</v>
      </c>
      <c r="B13" s="77"/>
      <c r="C13" s="77"/>
      <c r="D13" s="77"/>
      <c r="E13" s="77"/>
      <c r="F13" s="77"/>
      <c r="G13" s="77"/>
      <c r="H13" s="77"/>
      <c r="I13" s="76"/>
    </row>
    <row r="14" spans="1:21" ht="15" customHeight="1" x14ac:dyDescent="0.25">
      <c r="A14" s="101" t="s">
        <v>14</v>
      </c>
      <c r="B14" s="103" t="s">
        <v>13</v>
      </c>
      <c r="C14" s="103"/>
      <c r="D14" s="103"/>
      <c r="E14" s="103"/>
      <c r="F14" s="103"/>
      <c r="G14" s="103"/>
      <c r="H14" s="103"/>
      <c r="I14" s="103"/>
    </row>
    <row r="15" spans="1:21" x14ac:dyDescent="0.25">
      <c r="A15" s="102"/>
      <c r="B15" s="103"/>
      <c r="C15" s="103"/>
      <c r="D15" s="103"/>
      <c r="E15" s="103"/>
      <c r="F15" s="103"/>
      <c r="G15" s="103"/>
      <c r="H15" s="103"/>
      <c r="I15" s="103"/>
    </row>
    <row r="16" spans="1:21" x14ac:dyDescent="0.25">
      <c r="A16" s="13" t="s">
        <v>15</v>
      </c>
      <c r="B16" s="54" t="s">
        <v>25</v>
      </c>
      <c r="C16" s="15">
        <v>1</v>
      </c>
      <c r="D16" s="26"/>
      <c r="E16" s="26"/>
      <c r="F16" s="26"/>
      <c r="G16" s="26"/>
      <c r="H16" s="26"/>
      <c r="I16" s="39">
        <f>SUM(D16:H16)/5</f>
        <v>0</v>
      </c>
    </row>
    <row r="17" spans="1:9" x14ac:dyDescent="0.25">
      <c r="A17" s="13" t="s">
        <v>16</v>
      </c>
      <c r="B17" s="54" t="s">
        <v>26</v>
      </c>
      <c r="C17" s="15">
        <v>2</v>
      </c>
      <c r="D17" s="26" t="s">
        <v>70</v>
      </c>
      <c r="E17" s="26"/>
      <c r="F17" s="26"/>
      <c r="G17" s="26"/>
      <c r="H17" s="26"/>
      <c r="I17" s="39">
        <f t="shared" ref="I17:I19" si="1">SUM(D17:H17)/5</f>
        <v>0</v>
      </c>
    </row>
    <row r="18" spans="1:9" x14ac:dyDescent="0.25">
      <c r="A18" s="13" t="s">
        <v>17</v>
      </c>
      <c r="B18" s="54" t="s">
        <v>27</v>
      </c>
      <c r="C18" s="15">
        <v>3</v>
      </c>
      <c r="D18" s="26"/>
      <c r="E18" s="26"/>
      <c r="F18" s="26"/>
      <c r="G18" s="26"/>
      <c r="H18" s="26"/>
      <c r="I18" s="39">
        <f t="shared" si="1"/>
        <v>0</v>
      </c>
    </row>
    <row r="19" spans="1:9" x14ac:dyDescent="0.25">
      <c r="A19" s="13" t="s">
        <v>18</v>
      </c>
      <c r="B19" s="54" t="s">
        <v>28</v>
      </c>
      <c r="C19" s="15">
        <v>4</v>
      </c>
      <c r="D19" s="26">
        <v>4</v>
      </c>
      <c r="E19" s="26">
        <v>4</v>
      </c>
      <c r="F19" s="26">
        <v>4</v>
      </c>
      <c r="G19" s="26">
        <v>4</v>
      </c>
      <c r="H19" s="26">
        <v>4</v>
      </c>
      <c r="I19" s="39">
        <f t="shared" si="1"/>
        <v>4</v>
      </c>
    </row>
    <row r="20" spans="1:9" ht="29.25" customHeight="1" x14ac:dyDescent="0.25">
      <c r="A20" s="9" t="s">
        <v>19</v>
      </c>
      <c r="B20" s="53" t="s">
        <v>24</v>
      </c>
      <c r="C20" s="17" t="s">
        <v>70</v>
      </c>
      <c r="D20" s="27" t="s">
        <v>70</v>
      </c>
      <c r="E20" s="27"/>
      <c r="F20" s="27"/>
      <c r="G20" s="27"/>
      <c r="H20" s="27"/>
      <c r="I20" s="39"/>
    </row>
    <row r="21" spans="1:9" x14ac:dyDescent="0.25">
      <c r="A21" s="13" t="s">
        <v>20</v>
      </c>
      <c r="B21" s="54" t="s">
        <v>29</v>
      </c>
      <c r="C21" s="15">
        <v>1</v>
      </c>
      <c r="D21" s="26"/>
      <c r="E21" s="26"/>
      <c r="F21" s="26"/>
      <c r="G21" s="26"/>
      <c r="H21" s="26"/>
      <c r="I21" s="39">
        <f>SUM(D21:H21)/5</f>
        <v>0</v>
      </c>
    </row>
    <row r="22" spans="1:9" x14ac:dyDescent="0.25">
      <c r="A22" s="13" t="s">
        <v>21</v>
      </c>
      <c r="B22" s="54" t="s">
        <v>30</v>
      </c>
      <c r="C22" s="15">
        <v>2</v>
      </c>
      <c r="D22" s="26"/>
      <c r="E22" s="26"/>
      <c r="F22" s="26"/>
      <c r="G22" s="26"/>
      <c r="H22" s="26"/>
      <c r="I22" s="39">
        <f t="shared" ref="I22:I24" si="2">SUM(D22:H22)/5</f>
        <v>0</v>
      </c>
    </row>
    <row r="23" spans="1:9" x14ac:dyDescent="0.25">
      <c r="A23" s="13" t="s">
        <v>22</v>
      </c>
      <c r="B23" s="54" t="s">
        <v>31</v>
      </c>
      <c r="C23" s="15">
        <v>3</v>
      </c>
      <c r="D23" s="26"/>
      <c r="E23" s="26"/>
      <c r="F23" s="26"/>
      <c r="G23" s="26"/>
      <c r="H23" s="26"/>
      <c r="I23" s="39">
        <f t="shared" si="2"/>
        <v>0</v>
      </c>
    </row>
    <row r="24" spans="1:9" x14ac:dyDescent="0.25">
      <c r="A24" s="13" t="s">
        <v>23</v>
      </c>
      <c r="B24" s="54" t="s">
        <v>32</v>
      </c>
      <c r="C24" s="15">
        <v>4</v>
      </c>
      <c r="D24" s="26">
        <v>4</v>
      </c>
      <c r="E24" s="26">
        <v>4</v>
      </c>
      <c r="F24" s="26">
        <v>4</v>
      </c>
      <c r="G24" s="26">
        <v>4</v>
      </c>
      <c r="H24" s="26">
        <v>4</v>
      </c>
      <c r="I24" s="39">
        <f t="shared" si="2"/>
        <v>4</v>
      </c>
    </row>
    <row r="25" spans="1:9" ht="32.25" customHeight="1" x14ac:dyDescent="0.25">
      <c r="A25" s="110" t="s">
        <v>72</v>
      </c>
      <c r="B25" s="111"/>
      <c r="C25" s="112"/>
      <c r="D25" s="40">
        <f>IF(OR(COUNT(D16:D19)&gt;1,COUNT(D21:D24)&gt;1,MAX(D16:D24)&gt;4),"kontrolli hindepunkte",SUM(D16:D19,D21:D24)/8*10)</f>
        <v>10</v>
      </c>
      <c r="E25" s="40">
        <f>IF(OR(COUNT(E16:E19)&gt;1,COUNT(E21:E24)&gt;1,MAX(E16:E24)&gt;4),"kontrolli hindepunkte",SUM(E16:E19,E21:E24)/8*10)</f>
        <v>10</v>
      </c>
      <c r="F25" s="40">
        <f>IF(OR(COUNT(F16:F19)&gt;1,COUNT(F21:F24)&gt;1,MAX(F16:F24)&gt;4),"kontrolli hindepunkte",SUM(F16:F19,F21:F24)/8*10)</f>
        <v>10</v>
      </c>
      <c r="G25" s="40">
        <f>IF(OR(COUNT(G16:G19)&gt;1,COUNT(G21:G24)&gt;1,MAX(G16:G24)&gt;4),"kontrolli hindepunkte",SUM(G16:G19,G21:G24)/8*10)</f>
        <v>10</v>
      </c>
      <c r="H25" s="40">
        <f>IF(OR(COUNT(H16:H19)&gt;1,COUNT(H21:H24)&gt;1,MAX(H16:H24)&gt;4),"kontrolli hindepunkte",SUM(H16:H19,H21:H24)/8*10)</f>
        <v>10</v>
      </c>
      <c r="I25" s="40">
        <f>SUM(D25:H25)/5</f>
        <v>10</v>
      </c>
    </row>
    <row r="26" spans="1:9" x14ac:dyDescent="0.25">
      <c r="A26" s="95" t="s">
        <v>84</v>
      </c>
      <c r="B26" s="84"/>
      <c r="C26" s="96"/>
      <c r="D26" s="96"/>
      <c r="E26" s="96"/>
      <c r="F26" s="96"/>
      <c r="G26" s="96"/>
      <c r="H26" s="96"/>
      <c r="I26" s="96"/>
    </row>
    <row r="27" spans="1:9" x14ac:dyDescent="0.25">
      <c r="A27" s="43"/>
      <c r="B27" s="97" t="s">
        <v>85</v>
      </c>
      <c r="C27" s="96"/>
      <c r="D27" s="96"/>
      <c r="E27" s="96"/>
      <c r="F27" s="96"/>
      <c r="G27" s="96"/>
      <c r="H27" s="96"/>
      <c r="I27" s="96"/>
    </row>
    <row r="28" spans="1:9" ht="13.5" customHeight="1" x14ac:dyDescent="0.25">
      <c r="A28" s="41" t="s">
        <v>86</v>
      </c>
      <c r="B28" s="42">
        <v>0.35</v>
      </c>
      <c r="C28" s="27">
        <v>1</v>
      </c>
      <c r="D28" s="74">
        <v>1</v>
      </c>
      <c r="E28" s="75"/>
      <c r="F28" s="75"/>
      <c r="G28" s="75"/>
      <c r="H28" s="75"/>
      <c r="I28" s="76"/>
    </row>
    <row r="29" spans="1:9" x14ac:dyDescent="0.25">
      <c r="A29" s="41" t="s">
        <v>87</v>
      </c>
      <c r="B29" s="54" t="s">
        <v>90</v>
      </c>
      <c r="C29" s="27">
        <v>2</v>
      </c>
      <c r="D29" s="74"/>
      <c r="E29" s="75"/>
      <c r="F29" s="75"/>
      <c r="G29" s="75"/>
      <c r="H29" s="75"/>
      <c r="I29" s="76"/>
    </row>
    <row r="30" spans="1:9" x14ac:dyDescent="0.25">
      <c r="A30" s="41" t="s">
        <v>88</v>
      </c>
      <c r="B30" s="54" t="s">
        <v>91</v>
      </c>
      <c r="C30" s="27">
        <v>3</v>
      </c>
      <c r="D30" s="74"/>
      <c r="E30" s="75"/>
      <c r="F30" s="75"/>
      <c r="G30" s="75"/>
      <c r="H30" s="75"/>
      <c r="I30" s="76"/>
    </row>
    <row r="31" spans="1:9" x14ac:dyDescent="0.25">
      <c r="A31" s="41" t="s">
        <v>89</v>
      </c>
      <c r="B31" s="54" t="s">
        <v>92</v>
      </c>
      <c r="C31" s="27">
        <v>4</v>
      </c>
      <c r="D31" s="74"/>
      <c r="E31" s="77"/>
      <c r="F31" s="77"/>
      <c r="G31" s="77"/>
      <c r="H31" s="77"/>
      <c r="I31" s="76"/>
    </row>
    <row r="32" spans="1:9" ht="29.25" customHeight="1" x14ac:dyDescent="0.25">
      <c r="A32" s="80" t="s">
        <v>102</v>
      </c>
      <c r="B32" s="81"/>
      <c r="C32" s="82"/>
      <c r="D32" s="68">
        <f>IF(OR(COUNT(D28:D31)&gt;1,MAX(D28:D31)&gt;4),"kontrolli hindepunkte",SUM(D28:D31)/4*5)</f>
        <v>1.25</v>
      </c>
      <c r="E32" s="69" t="str">
        <f t="shared" ref="E32:I32" si="3">IF(OR(COUNT(E23:E26)&gt;1,COUNT(E28:E31)&gt;1,MAX(E23:E31)&gt;4),"kontrolli hindepunkte",SUM(E23:E26,E28:E31)/8*10)</f>
        <v>kontrolli hindepunkte</v>
      </c>
      <c r="F32" s="69" t="str">
        <f t="shared" si="3"/>
        <v>kontrolli hindepunkte</v>
      </c>
      <c r="G32" s="69" t="str">
        <f t="shared" si="3"/>
        <v>kontrolli hindepunkte</v>
      </c>
      <c r="H32" s="69" t="str">
        <f t="shared" si="3"/>
        <v>kontrolli hindepunkte</v>
      </c>
      <c r="I32" s="70" t="str">
        <f t="shared" si="3"/>
        <v>kontrolli hindepunkte</v>
      </c>
    </row>
    <row r="33" spans="1:9" x14ac:dyDescent="0.25">
      <c r="A33" s="98" t="s">
        <v>93</v>
      </c>
      <c r="B33" s="96"/>
      <c r="C33" s="96"/>
      <c r="D33" s="96"/>
      <c r="E33" s="96"/>
      <c r="F33" s="96"/>
      <c r="G33" s="96"/>
      <c r="H33" s="96"/>
      <c r="I33" s="96"/>
    </row>
    <row r="34" spans="1:9" x14ac:dyDescent="0.25">
      <c r="A34" s="44"/>
      <c r="B34" s="114" t="s">
        <v>85</v>
      </c>
      <c r="C34" s="115"/>
      <c r="D34" s="115"/>
      <c r="E34" s="115"/>
      <c r="F34" s="115"/>
      <c r="G34" s="115"/>
      <c r="H34" s="115"/>
      <c r="I34" s="116"/>
    </row>
    <row r="35" spans="1:9" x14ac:dyDescent="0.25">
      <c r="A35" s="45" t="s">
        <v>94</v>
      </c>
      <c r="B35" s="46">
        <v>0.25</v>
      </c>
      <c r="C35" s="48">
        <v>1</v>
      </c>
      <c r="D35" s="78"/>
      <c r="E35" s="79"/>
      <c r="F35" s="79"/>
      <c r="G35" s="79"/>
      <c r="H35" s="79"/>
      <c r="I35" s="76"/>
    </row>
    <row r="36" spans="1:9" x14ac:dyDescent="0.25">
      <c r="A36" s="45" t="s">
        <v>95</v>
      </c>
      <c r="B36" s="47" t="s">
        <v>98</v>
      </c>
      <c r="C36" s="48">
        <v>2</v>
      </c>
      <c r="D36" s="78"/>
      <c r="E36" s="79"/>
      <c r="F36" s="79"/>
      <c r="G36" s="79"/>
      <c r="H36" s="79"/>
      <c r="I36" s="76"/>
    </row>
    <row r="37" spans="1:9" x14ac:dyDescent="0.25">
      <c r="A37" s="45" t="s">
        <v>96</v>
      </c>
      <c r="B37" s="47" t="s">
        <v>99</v>
      </c>
      <c r="C37" s="48">
        <v>3</v>
      </c>
      <c r="D37" s="78"/>
      <c r="E37" s="79"/>
      <c r="F37" s="79"/>
      <c r="G37" s="79"/>
      <c r="H37" s="79"/>
      <c r="I37" s="76"/>
    </row>
    <row r="38" spans="1:9" x14ac:dyDescent="0.25">
      <c r="A38" s="45" t="s">
        <v>97</v>
      </c>
      <c r="B38" s="47" t="s">
        <v>100</v>
      </c>
      <c r="C38" s="48">
        <v>4</v>
      </c>
      <c r="D38" s="78"/>
      <c r="E38" s="79"/>
      <c r="F38" s="79"/>
      <c r="G38" s="79"/>
      <c r="H38" s="79"/>
      <c r="I38" s="76"/>
    </row>
    <row r="39" spans="1:9" ht="30" customHeight="1" x14ac:dyDescent="0.25">
      <c r="A39" s="83" t="s">
        <v>102</v>
      </c>
      <c r="B39" s="84"/>
      <c r="C39" s="84"/>
      <c r="D39" s="71">
        <f>IF(OR(COUNT(D35:D38)&gt;1,MAX(D35:D38)&gt;4),"kontrolli hindepunkte",SUM(D35:D38)/4*5)</f>
        <v>0</v>
      </c>
      <c r="E39" s="72">
        <f t="shared" ref="E39:I39" si="4">IF(OR(COUNT(E30:E33)&gt;1,COUNT(E35:E38)&gt;1,MAX(E30:E38)&gt;4),"kontrolli hindepunkte",SUM(E30:E33,E35:E38)/8*10)</f>
        <v>0</v>
      </c>
      <c r="F39" s="72">
        <f t="shared" si="4"/>
        <v>0</v>
      </c>
      <c r="G39" s="72">
        <f t="shared" si="4"/>
        <v>0</v>
      </c>
      <c r="H39" s="72">
        <f t="shared" si="4"/>
        <v>0</v>
      </c>
      <c r="I39" s="73">
        <f t="shared" si="4"/>
        <v>0</v>
      </c>
    </row>
    <row r="40" spans="1:9" x14ac:dyDescent="0.25">
      <c r="A40" s="104" t="s">
        <v>33</v>
      </c>
      <c r="B40" s="104"/>
      <c r="C40" s="104"/>
      <c r="D40" s="104"/>
      <c r="E40" s="104"/>
      <c r="F40" s="104"/>
      <c r="G40" s="104"/>
      <c r="H40" s="104"/>
      <c r="I40" s="104"/>
    </row>
    <row r="41" spans="1:9" ht="30" x14ac:dyDescent="0.25">
      <c r="A41" s="16" t="s">
        <v>34</v>
      </c>
      <c r="B41" s="54" t="s">
        <v>35</v>
      </c>
      <c r="C41" s="15" t="s">
        <v>6</v>
      </c>
      <c r="D41" s="29">
        <v>4</v>
      </c>
      <c r="E41" s="29">
        <v>3</v>
      </c>
      <c r="F41" s="29">
        <v>4</v>
      </c>
      <c r="G41" s="29">
        <v>4</v>
      </c>
      <c r="H41" s="29">
        <v>2</v>
      </c>
      <c r="I41" s="32">
        <f>SUM(D41:H41)/5</f>
        <v>3.4</v>
      </c>
    </row>
    <row r="42" spans="1:9" ht="30.75" customHeight="1" x14ac:dyDescent="0.25">
      <c r="A42" s="109" t="s">
        <v>73</v>
      </c>
      <c r="B42" s="81"/>
      <c r="C42" s="82"/>
      <c r="D42" s="30">
        <f>IF(OR(D41=0,D41=1,D41=2,D41=3,D41=4),D41/4*10,"kontrolli hindepunkte")</f>
        <v>10</v>
      </c>
      <c r="E42" s="30">
        <f>IF(OR(E41=0,E41=1,E41=2,E41=3,E41=4),E41/4*10,"kontrolli hindepunkte")</f>
        <v>7.5</v>
      </c>
      <c r="F42" s="30">
        <f>IF(OR(F41=0,F41=1,F41=2,F41=3,F41=4),F41/4*10,"kontrolli hindepunkte")</f>
        <v>10</v>
      </c>
      <c r="G42" s="30">
        <f>IF(OR(G41=0,G41=1,G41=2,G41=3,G41=4),G41/4*10,"kontrolli hindepunkte")</f>
        <v>10</v>
      </c>
      <c r="H42" s="30">
        <f>IF(OR(H41=0,H41=1,H41=2,H41=3,H41=4),H41/4*10,"kontrolli hindepunkte")</f>
        <v>5</v>
      </c>
      <c r="I42" s="32">
        <f>SUM(D42:H42)/5</f>
        <v>8.5</v>
      </c>
    </row>
    <row r="43" spans="1:9" x14ac:dyDescent="0.25">
      <c r="A43" s="108" t="s">
        <v>36</v>
      </c>
      <c r="B43" s="77"/>
      <c r="C43" s="77"/>
      <c r="D43" s="77"/>
      <c r="E43" s="77"/>
      <c r="F43" s="77"/>
      <c r="G43" s="77"/>
      <c r="H43" s="77"/>
      <c r="I43" s="76"/>
    </row>
    <row r="44" spans="1:9" ht="45" x14ac:dyDescent="0.25">
      <c r="A44" s="16" t="s">
        <v>37</v>
      </c>
      <c r="B44" s="54" t="s">
        <v>40</v>
      </c>
      <c r="C44" s="15" t="s">
        <v>6</v>
      </c>
      <c r="D44" s="6">
        <v>4</v>
      </c>
      <c r="E44" s="6">
        <v>2</v>
      </c>
      <c r="F44" s="6">
        <v>4</v>
      </c>
      <c r="G44" s="6">
        <v>4</v>
      </c>
      <c r="H44" s="6">
        <v>2</v>
      </c>
      <c r="I44" s="32">
        <f>SUM(D44:H44)/5</f>
        <v>3.2</v>
      </c>
    </row>
    <row r="45" spans="1:9" ht="60" x14ac:dyDescent="0.25">
      <c r="A45" s="16" t="s">
        <v>38</v>
      </c>
      <c r="B45" s="54" t="s">
        <v>41</v>
      </c>
      <c r="C45" s="15" t="s">
        <v>6</v>
      </c>
      <c r="D45" s="6">
        <v>4</v>
      </c>
      <c r="E45" s="6">
        <v>4</v>
      </c>
      <c r="F45" s="6">
        <v>4</v>
      </c>
      <c r="G45" s="6">
        <v>4</v>
      </c>
      <c r="H45" s="6">
        <v>2</v>
      </c>
      <c r="I45" s="32">
        <f t="shared" ref="I45:I50" si="5">SUM(D45:H45)/5</f>
        <v>3.6</v>
      </c>
    </row>
    <row r="46" spans="1:9" ht="60.75" customHeight="1" x14ac:dyDescent="0.25">
      <c r="A46" s="16" t="s">
        <v>39</v>
      </c>
      <c r="B46" s="28" t="s">
        <v>42</v>
      </c>
      <c r="C46" s="15" t="s">
        <v>6</v>
      </c>
      <c r="D46" s="6">
        <v>4</v>
      </c>
      <c r="E46" s="6">
        <v>3</v>
      </c>
      <c r="F46" s="6">
        <v>4</v>
      </c>
      <c r="G46" s="6">
        <v>3</v>
      </c>
      <c r="H46" s="6">
        <v>2</v>
      </c>
      <c r="I46" s="32">
        <f t="shared" si="5"/>
        <v>3.2</v>
      </c>
    </row>
    <row r="47" spans="1:9" ht="29.25" customHeight="1" x14ac:dyDescent="0.25">
      <c r="A47" s="113" t="s">
        <v>74</v>
      </c>
      <c r="B47" s="77"/>
      <c r="C47" s="76"/>
      <c r="D47" s="30">
        <f>IF(AND(OR(D44=0,D44=1,D44=2,D44=3,D44=4),OR(D45=0,D45=1,D45=2,D45=3,D45=4),OR(D46=0,D46=1,D46=2,D46=3,D46=4)),SUM(D44:D46)/12*20,"kontrolli hindepunkte")</f>
        <v>20</v>
      </c>
      <c r="E47" s="30">
        <f>IF(AND(OR(E44=0,E44=1,E44=2,E44=3,E44=4),OR(E45=0,E45=1,E45=2,E45=3,E45=4),OR(E46=0,E46=1,E46=2,E46=3,E46=4)),SUM(E44:E46)/12*20,"kontrolli hindepunkte")</f>
        <v>15</v>
      </c>
      <c r="F47" s="30">
        <f>IF(AND(OR(F44=0,F44=1,F44=2,F44=3,F44=4),OR(F45=0,F45=1,F45=2,F45=3,F45=4),OR(F46=0,F46=1,F46=2,F46=3,F46=4)),SUM(F44:F46)/12*20,"kontrolli hindepunkte")</f>
        <v>20</v>
      </c>
      <c r="G47" s="30">
        <f>IF(AND(OR(G44=0,G44=1,G44=2,G44=3,G44=4),OR(G45=0,G45=1,G45=2,G45=3,G45=4),OR(G46=0,G46=1,G46=2,G46=3,G46=4)),SUM(G44:G46)/12*20,"kontrolli hindepunkte")</f>
        <v>18.333333333333332</v>
      </c>
      <c r="H47" s="30">
        <f>IF(AND(OR(H44=0,H44=1,H44=2,H44=3,H44=4),OR(H45=0,H45=1,H45=2,H45=3,H45=4),OR(H46=0,H46=1,H46=2,H46=3,H46=4)),SUM(H44:H46)/12*20,"kontrolli hindepunkte")</f>
        <v>10</v>
      </c>
      <c r="I47" s="51">
        <f t="shared" si="5"/>
        <v>16.666666666666664</v>
      </c>
    </row>
    <row r="48" spans="1:9" x14ac:dyDescent="0.25">
      <c r="A48" s="105" t="s">
        <v>43</v>
      </c>
      <c r="B48" s="106"/>
      <c r="C48" s="106"/>
      <c r="D48" s="106"/>
      <c r="E48" s="106"/>
      <c r="F48" s="106"/>
      <c r="G48" s="106"/>
      <c r="H48" s="106"/>
      <c r="I48" s="107"/>
    </row>
    <row r="49" spans="1:20" ht="30" x14ac:dyDescent="0.25">
      <c r="A49" s="16" t="s">
        <v>44</v>
      </c>
      <c r="B49" s="54" t="s">
        <v>45</v>
      </c>
      <c r="C49" s="15" t="s">
        <v>6</v>
      </c>
      <c r="D49" s="6"/>
      <c r="E49" s="6"/>
      <c r="F49" s="6"/>
      <c r="G49" s="6"/>
      <c r="H49" s="6"/>
      <c r="I49" s="32">
        <f t="shared" si="5"/>
        <v>0</v>
      </c>
    </row>
    <row r="50" spans="1:20" ht="30" customHeight="1" x14ac:dyDescent="0.25">
      <c r="A50" s="113" t="s">
        <v>73</v>
      </c>
      <c r="B50" s="77"/>
      <c r="C50" s="76"/>
      <c r="D50" s="30">
        <f>IF(OR(D49=0,D49=1,D49=2,D49=3,D49=4),D49/4*10,"kontrolli hindepunkte")</f>
        <v>0</v>
      </c>
      <c r="E50" s="30">
        <f>IF(OR(E49=0,E49=1,E49=2,E49=3,E49=4),E49/4*10,"kontrolli hindepunkte")</f>
        <v>0</v>
      </c>
      <c r="F50" s="30">
        <f>IF(OR(F49=0,F49=1,F49=2,F49=3,F49=4),F49/4*10,"kontrolli hindepunkte")</f>
        <v>0</v>
      </c>
      <c r="G50" s="30">
        <f>IF(OR(G49=0,G49=1,G49=2,G49=3,G49=4),G49/4*10,"kontrolli hindepunkte")</f>
        <v>0</v>
      </c>
      <c r="H50" s="30">
        <f>IF(OR(H49=0,H49=1,H49=2,H49=3,H49=4),H49/4*10,"kontrolli hindepunkte")</f>
        <v>0</v>
      </c>
      <c r="I50" s="32">
        <f t="shared" si="5"/>
        <v>0</v>
      </c>
    </row>
    <row r="51" spans="1:20" x14ac:dyDescent="0.25">
      <c r="A51" s="108" t="s">
        <v>51</v>
      </c>
      <c r="B51" s="77"/>
      <c r="C51" s="77"/>
      <c r="D51" s="77"/>
      <c r="E51" s="77"/>
      <c r="F51" s="77"/>
      <c r="G51" s="77"/>
      <c r="H51" s="77"/>
      <c r="I51" s="76"/>
    </row>
    <row r="52" spans="1:20" ht="15" customHeight="1" x14ac:dyDescent="0.25">
      <c r="A52" s="88" t="s">
        <v>46</v>
      </c>
      <c r="B52" s="89" t="s">
        <v>52</v>
      </c>
      <c r="C52" s="90"/>
      <c r="D52" s="90"/>
      <c r="E52" s="90"/>
      <c r="F52" s="90"/>
      <c r="G52" s="90"/>
      <c r="H52" s="90"/>
      <c r="I52" s="91"/>
    </row>
    <row r="53" spans="1:20" ht="15" hidden="1" customHeight="1" x14ac:dyDescent="0.25">
      <c r="A53" s="88"/>
      <c r="B53" s="92"/>
      <c r="C53" s="93"/>
      <c r="D53" s="93"/>
      <c r="E53" s="93"/>
      <c r="F53" s="93"/>
      <c r="G53" s="93"/>
      <c r="H53" s="93"/>
      <c r="I53" s="94"/>
    </row>
    <row r="54" spans="1:20" x14ac:dyDescent="0.25">
      <c r="A54" s="16" t="s">
        <v>47</v>
      </c>
      <c r="B54" s="54" t="s">
        <v>53</v>
      </c>
      <c r="C54" s="15">
        <v>1</v>
      </c>
      <c r="D54" s="6"/>
      <c r="E54" s="6"/>
      <c r="F54" s="6"/>
      <c r="G54" s="6"/>
      <c r="H54" s="6"/>
      <c r="I54" s="32">
        <f t="shared" ref="I54:I58" si="6">SUM(D54:H54)/5</f>
        <v>0</v>
      </c>
    </row>
    <row r="55" spans="1:20" x14ac:dyDescent="0.25">
      <c r="A55" s="16" t="s">
        <v>48</v>
      </c>
      <c r="B55" s="54" t="s">
        <v>54</v>
      </c>
      <c r="C55" s="15">
        <v>2</v>
      </c>
      <c r="D55" s="6" t="s">
        <v>70</v>
      </c>
      <c r="E55" s="6"/>
      <c r="F55" s="6"/>
      <c r="G55" s="6"/>
      <c r="H55" s="6"/>
      <c r="I55" s="32">
        <f t="shared" si="6"/>
        <v>0</v>
      </c>
    </row>
    <row r="56" spans="1:20" x14ac:dyDescent="0.25">
      <c r="A56" s="16" t="s">
        <v>49</v>
      </c>
      <c r="B56" s="54" t="s">
        <v>55</v>
      </c>
      <c r="C56" s="15">
        <v>3</v>
      </c>
      <c r="D56" s="6"/>
      <c r="E56" s="6"/>
      <c r="F56" s="6"/>
      <c r="G56" s="6"/>
      <c r="H56" s="6"/>
      <c r="I56" s="32">
        <f t="shared" si="6"/>
        <v>0</v>
      </c>
    </row>
    <row r="57" spans="1:20" x14ac:dyDescent="0.25">
      <c r="A57" s="16" t="s">
        <v>50</v>
      </c>
      <c r="B57" s="54" t="s">
        <v>56</v>
      </c>
      <c r="C57" s="15">
        <v>4</v>
      </c>
      <c r="D57" s="6">
        <v>4</v>
      </c>
      <c r="E57" s="6">
        <v>4</v>
      </c>
      <c r="F57" s="6">
        <v>4</v>
      </c>
      <c r="G57" s="6">
        <v>4</v>
      </c>
      <c r="H57" s="6">
        <v>4</v>
      </c>
      <c r="I57" s="32">
        <f t="shared" si="6"/>
        <v>4</v>
      </c>
    </row>
    <row r="58" spans="1:20" ht="30.75" customHeight="1" x14ac:dyDescent="0.25">
      <c r="A58" s="80" t="s">
        <v>75</v>
      </c>
      <c r="B58" s="81"/>
      <c r="C58" s="82"/>
      <c r="D58" s="30">
        <f>IF(OR(COUNT(D54:D57)&gt;1,MAX(D54:D57)&gt;4),"kontrolli hindepunkte",SUM(D54:D57)/4*20)</f>
        <v>20</v>
      </c>
      <c r="E58" s="30">
        <f>IF(OR(COUNT(E54:E57)&gt;1,MAX(E54:E57)&gt;4),"kontrolli hindepunkte",SUM(E54:E57)/4*20)</f>
        <v>20</v>
      </c>
      <c r="F58" s="30">
        <f>IF(OR(COUNT(F54:F57)&gt;1,MAX(F54:F57)&gt;4),"kontrolli hindepunkte",SUM(F54:F57)/4*20)</f>
        <v>20</v>
      </c>
      <c r="G58" s="30">
        <f>IF(OR(COUNT(G54:G57)&gt;1,MAX(G54:G57)&gt;4),"kontrolli hindepunkte",SUM(G54:G57)/4*20)</f>
        <v>20</v>
      </c>
      <c r="H58" s="30">
        <f>IF(OR(COUNT(H54:H57)&gt;1,MAX(H54:H57)&gt;4),"kontrolli hindepunkte",SUM(H54:H57)/4*20)</f>
        <v>20</v>
      </c>
      <c r="I58" s="32">
        <f t="shared" si="6"/>
        <v>20</v>
      </c>
    </row>
    <row r="59" spans="1:20" x14ac:dyDescent="0.25">
      <c r="A59" s="11" t="s">
        <v>57</v>
      </c>
      <c r="B59" s="12"/>
      <c r="C59" s="17"/>
      <c r="D59" s="17"/>
      <c r="E59" s="17"/>
      <c r="F59" s="17"/>
      <c r="G59" s="17"/>
      <c r="H59" s="17"/>
      <c r="I59" s="17"/>
    </row>
    <row r="60" spans="1:20" ht="15" customHeight="1" x14ac:dyDescent="0.25">
      <c r="A60" s="88" t="s">
        <v>58</v>
      </c>
      <c r="B60" s="103" t="s">
        <v>59</v>
      </c>
      <c r="C60" s="103"/>
      <c r="D60" s="103"/>
      <c r="E60" s="103"/>
      <c r="F60" s="103"/>
      <c r="G60" s="103"/>
      <c r="H60" s="103"/>
      <c r="I60" s="103"/>
    </row>
    <row r="61" spans="1:20" ht="0.75" customHeight="1" x14ac:dyDescent="0.25">
      <c r="A61" s="88"/>
      <c r="B61" s="103"/>
      <c r="C61" s="103"/>
      <c r="D61" s="103"/>
      <c r="E61" s="103"/>
      <c r="F61" s="103"/>
      <c r="G61" s="103"/>
      <c r="H61" s="103"/>
      <c r="I61" s="103"/>
    </row>
    <row r="62" spans="1:20" x14ac:dyDescent="0.25">
      <c r="A62" s="16" t="s">
        <v>60</v>
      </c>
      <c r="B62" s="54" t="s">
        <v>66</v>
      </c>
      <c r="C62" s="15">
        <v>1</v>
      </c>
      <c r="D62" s="6"/>
      <c r="E62" s="6"/>
      <c r="F62" s="6"/>
      <c r="G62" s="6"/>
      <c r="H62" s="6"/>
      <c r="I62" s="32">
        <f t="shared" ref="I62:I68" si="7">SUM(D62:H62)/5</f>
        <v>0</v>
      </c>
    </row>
    <row r="63" spans="1:20" x14ac:dyDescent="0.25">
      <c r="A63" s="16" t="s">
        <v>61</v>
      </c>
      <c r="B63" s="54" t="s">
        <v>67</v>
      </c>
      <c r="C63" s="15">
        <v>2</v>
      </c>
      <c r="D63" s="6"/>
      <c r="E63" s="6"/>
      <c r="F63" s="6"/>
      <c r="G63" s="6">
        <v>2</v>
      </c>
      <c r="H63" s="6"/>
      <c r="I63" s="32">
        <f t="shared" si="7"/>
        <v>0.4</v>
      </c>
    </row>
    <row r="64" spans="1:20" x14ac:dyDescent="0.25">
      <c r="A64" s="16" t="s">
        <v>62</v>
      </c>
      <c r="B64" s="54" t="s">
        <v>68</v>
      </c>
      <c r="C64" s="15">
        <v>3</v>
      </c>
      <c r="D64" s="6"/>
      <c r="E64" s="6"/>
      <c r="F64" s="6"/>
      <c r="G64" s="6"/>
      <c r="H64" s="6"/>
      <c r="I64" s="32">
        <f t="shared" si="7"/>
        <v>0</v>
      </c>
      <c r="T64" t="s">
        <v>70</v>
      </c>
    </row>
    <row r="65" spans="1:10" x14ac:dyDescent="0.25">
      <c r="A65" s="16" t="s">
        <v>63</v>
      </c>
      <c r="B65" s="54" t="s">
        <v>69</v>
      </c>
      <c r="C65" s="15">
        <v>4</v>
      </c>
      <c r="D65" s="6">
        <v>4</v>
      </c>
      <c r="E65" s="6">
        <v>4</v>
      </c>
      <c r="F65" s="6">
        <v>4</v>
      </c>
      <c r="G65" s="6"/>
      <c r="H65" s="6">
        <v>4</v>
      </c>
      <c r="I65" s="32">
        <f t="shared" si="7"/>
        <v>3.2</v>
      </c>
    </row>
    <row r="66" spans="1:10" ht="45" x14ac:dyDescent="0.25">
      <c r="A66" s="31" t="s">
        <v>64</v>
      </c>
      <c r="B66" s="54" t="s">
        <v>65</v>
      </c>
      <c r="C66" s="15" t="s">
        <v>6</v>
      </c>
      <c r="D66" s="6">
        <v>4</v>
      </c>
      <c r="E66" s="6">
        <v>4</v>
      </c>
      <c r="F66" s="6">
        <v>4</v>
      </c>
      <c r="G66" s="6">
        <v>4</v>
      </c>
      <c r="H66" s="6">
        <v>3</v>
      </c>
      <c r="I66" s="32">
        <f t="shared" si="7"/>
        <v>3.8</v>
      </c>
    </row>
    <row r="67" spans="1:10" ht="31.5" customHeight="1" x14ac:dyDescent="0.25">
      <c r="A67" s="80" t="s">
        <v>72</v>
      </c>
      <c r="B67" s="77"/>
      <c r="C67" s="76"/>
      <c r="D67" s="30">
        <f>IF(COUNT(D62:D65)&gt;1,"kontrolli hindepunkte",IF(AND(OR(D66=0,D66=1,D66=2,D66=3,D66=4),OR(D62=0,D62=1),OR(D63=0,D63=2),OR(D64=0,D64=3),OR(D65=0,D65=4)),SUM(D62:D66)/8*10,"kontrolli hindepunkte"))</f>
        <v>10</v>
      </c>
      <c r="E67" s="30">
        <f>IF(COUNT(E62:E65)&gt;1,"kontrolli hindepunkte",IF(AND(OR(E66=0,E66=1,E66=2,E66=3,E66=4),OR(E62=0,E62=1),OR(E63=0,E63=2),OR(E64=0,E64=3),OR(E65=0,E65=4)),SUM(E62:E66)/8*10,"kontrolli hindepunkte"))</f>
        <v>10</v>
      </c>
      <c r="F67" s="30">
        <f>IF(COUNT(F62:F65)&gt;1,"kontrolli hindepunkte",IF(AND(OR(F66=0,F66=1,F66=2,F66=3,F66=4),OR(F62=0,F62=1),OR(F63=0,F63=2),OR(F64=0,F64=3),OR(F65=0,F65=4)),SUM(F62:F66)/8*10,"kontrolli hindepunkte"))</f>
        <v>10</v>
      </c>
      <c r="G67" s="30">
        <f>IF(COUNT(G62:G65)&gt;1,"kontrolli hindepunkte",IF(AND(OR(G66=0,G66=1,G66=2,G66=3,G66=4),OR(G62=0,G62=1),OR(G63=0,G63=2),OR(G64=0,G64=3),OR(G65=0,G65=4)),SUM(G62:G66)/8*10,"kontrolli hindepunkte"))</f>
        <v>7.5</v>
      </c>
      <c r="H67" s="30">
        <f>IF(COUNT(H62:H65)&gt;1,"kontrolli hindepunkte",IF(AND(OR(H66=0,H66=1,H66=2,H66=3,H66=4),OR(H62=0,H62=1),OR(H63=0,H63=2),OR(H64=0,H64=3),OR(H65=0,H65=4)),SUM(H62:H66)/8*10,"kontrolli hindepunkte"))</f>
        <v>8.75</v>
      </c>
      <c r="I67" s="32">
        <f t="shared" si="7"/>
        <v>9.25</v>
      </c>
    </row>
    <row r="68" spans="1:10" ht="31.5" customHeight="1" x14ac:dyDescent="0.25">
      <c r="A68" s="80" t="s">
        <v>103</v>
      </c>
      <c r="B68" s="81"/>
      <c r="C68" s="82"/>
      <c r="D68" s="30">
        <f>D12+D25+D42+D47+D50+D58+D67</f>
        <v>82.857142857142861</v>
      </c>
      <c r="E68" s="30">
        <f>E12+E25+E42+E47+E50+E58+E67</f>
        <v>75.357142857142861</v>
      </c>
      <c r="F68" s="30">
        <f>F12+F25+F42+F47+F50+F58+F67</f>
        <v>82.857142857142861</v>
      </c>
      <c r="G68" s="30">
        <f>G12+G25+G42+G47+G50+G58+G67</f>
        <v>76.547619047619051</v>
      </c>
      <c r="H68" s="30">
        <f>H12+H25+H42+H47+H50+H58+H67</f>
        <v>66.607142857142861</v>
      </c>
      <c r="I68" s="55">
        <f t="shared" si="7"/>
        <v>76.845238095238102</v>
      </c>
    </row>
    <row r="69" spans="1:10" ht="30" customHeight="1" x14ac:dyDescent="0.25">
      <c r="A69" s="80" t="s">
        <v>104</v>
      </c>
      <c r="B69" s="81"/>
      <c r="C69" s="82"/>
      <c r="D69" s="85">
        <f>SUM(D32,D39)</f>
        <v>1.25</v>
      </c>
      <c r="E69" s="85"/>
      <c r="F69" s="85"/>
      <c r="G69" s="85"/>
      <c r="H69" s="85"/>
      <c r="I69" s="85"/>
    </row>
    <row r="70" spans="1:10" x14ac:dyDescent="0.25">
      <c r="A70" s="67" t="s">
        <v>105</v>
      </c>
      <c r="B70" s="67"/>
      <c r="C70" s="67"/>
      <c r="D70" s="67"/>
      <c r="E70" s="67"/>
      <c r="F70" s="67"/>
      <c r="G70" s="67"/>
      <c r="H70" s="67"/>
      <c r="I70" s="49">
        <f>SUM(I68,D69)</f>
        <v>78.095238095238102</v>
      </c>
      <c r="J70" s="23"/>
    </row>
  </sheetData>
  <mergeCells count="42">
    <mergeCell ref="A70:H70"/>
    <mergeCell ref="A60:A61"/>
    <mergeCell ref="B60:I61"/>
    <mergeCell ref="A67:C67"/>
    <mergeCell ref="A68:C68"/>
    <mergeCell ref="A69:C69"/>
    <mergeCell ref="D69:I69"/>
    <mergeCell ref="A58:C58"/>
    <mergeCell ref="A39:C39"/>
    <mergeCell ref="D39:I39"/>
    <mergeCell ref="A40:I40"/>
    <mergeCell ref="A42:C42"/>
    <mergeCell ref="A43:I43"/>
    <mergeCell ref="A47:C47"/>
    <mergeCell ref="A48:I48"/>
    <mergeCell ref="A50:C50"/>
    <mergeCell ref="A51:I51"/>
    <mergeCell ref="A52:A53"/>
    <mergeCell ref="B52:I53"/>
    <mergeCell ref="D38:I38"/>
    <mergeCell ref="B27:I27"/>
    <mergeCell ref="D28:I28"/>
    <mergeCell ref="D29:I29"/>
    <mergeCell ref="D30:I30"/>
    <mergeCell ref="D31:I31"/>
    <mergeCell ref="A32:C32"/>
    <mergeCell ref="D32:I32"/>
    <mergeCell ref="A33:I33"/>
    <mergeCell ref="B34:I34"/>
    <mergeCell ref="D35:I35"/>
    <mergeCell ref="D36:I36"/>
    <mergeCell ref="D37:I37"/>
    <mergeCell ref="J8:M8"/>
    <mergeCell ref="A26:I26"/>
    <mergeCell ref="A2:I2"/>
    <mergeCell ref="A4:B4"/>
    <mergeCell ref="C4:I4"/>
    <mergeCell ref="A12:C12"/>
    <mergeCell ref="A13:I13"/>
    <mergeCell ref="A14:A15"/>
    <mergeCell ref="B14:I15"/>
    <mergeCell ref="A25:C25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B8" sqref="B8"/>
    </sheetView>
  </sheetViews>
  <sheetFormatPr defaultRowHeight="15" x14ac:dyDescent="0.25"/>
  <cols>
    <col min="1" max="1" width="5.7109375" customWidth="1"/>
    <col min="2" max="2" width="61.85546875" customWidth="1"/>
    <col min="3" max="3" width="7.7109375" customWidth="1"/>
    <col min="4" max="9" width="12.7109375" customWidth="1"/>
    <col min="10" max="10" width="3.140625" customWidth="1"/>
    <col min="11" max="12" width="4" customWidth="1"/>
    <col min="13" max="13" width="4.42578125" customWidth="1"/>
    <col min="14" max="14" width="4.85546875" customWidth="1"/>
    <col min="15" max="15" width="7.42578125" customWidth="1"/>
    <col min="16" max="16" width="4.28515625" customWidth="1"/>
    <col min="17" max="17" width="4.85546875" customWidth="1"/>
    <col min="18" max="18" width="7.28515625" customWidth="1"/>
    <col min="19" max="19" width="11.5703125" customWidth="1"/>
    <col min="20" max="20" width="8.7109375" customWidth="1"/>
  </cols>
  <sheetData>
    <row r="1" spans="1:21" x14ac:dyDescent="0.25">
      <c r="A1" s="33" t="s">
        <v>70</v>
      </c>
      <c r="B1" s="33"/>
      <c r="C1" s="33"/>
      <c r="D1" s="33"/>
      <c r="E1" s="33"/>
      <c r="F1" s="33"/>
      <c r="G1" s="33"/>
      <c r="H1" s="33"/>
      <c r="I1" s="33"/>
    </row>
    <row r="2" spans="1:21" s="56" customFormat="1" ht="32.25" customHeight="1" x14ac:dyDescent="0.25">
      <c r="A2" s="86" t="s">
        <v>101</v>
      </c>
      <c r="B2" s="87"/>
      <c r="C2" s="87"/>
      <c r="D2" s="87"/>
      <c r="E2" s="87"/>
      <c r="F2" s="87"/>
      <c r="G2" s="87"/>
      <c r="H2" s="87"/>
      <c r="I2" s="87"/>
    </row>
    <row r="3" spans="1:21" s="56" customFormat="1" x14ac:dyDescent="0.25">
      <c r="A3" s="35"/>
      <c r="B3" s="34"/>
      <c r="C3" s="34"/>
      <c r="D3" s="34"/>
      <c r="E3" s="34"/>
      <c r="F3" s="34"/>
      <c r="G3" s="34"/>
      <c r="H3" s="34"/>
      <c r="I3" s="34"/>
    </row>
    <row r="4" spans="1:21" s="56" customFormat="1" x14ac:dyDescent="0.25">
      <c r="A4" s="120" t="s">
        <v>4</v>
      </c>
      <c r="B4" s="121"/>
      <c r="C4" s="117">
        <f>'hindepunktide koond'!A16</f>
        <v>642215780013</v>
      </c>
      <c r="D4" s="118"/>
      <c r="E4" s="118"/>
      <c r="F4" s="118"/>
      <c r="G4" s="118"/>
      <c r="H4" s="118"/>
      <c r="I4" s="119"/>
    </row>
    <row r="5" spans="1:21" s="56" customFormat="1" ht="15.75" x14ac:dyDescent="0.25">
      <c r="A5" s="3"/>
      <c r="D5" s="52"/>
      <c r="E5" s="57"/>
      <c r="F5" s="57"/>
      <c r="G5" s="57"/>
      <c r="H5" s="57"/>
      <c r="I5" s="57"/>
    </row>
    <row r="6" spans="1:21" ht="51" customHeight="1" x14ac:dyDescent="0.25">
      <c r="A6" s="5"/>
      <c r="B6" s="55" t="s">
        <v>1</v>
      </c>
      <c r="C6" s="20" t="s">
        <v>7</v>
      </c>
      <c r="D6" s="20" t="s">
        <v>78</v>
      </c>
      <c r="E6" s="20" t="s">
        <v>79</v>
      </c>
      <c r="F6" s="20" t="s">
        <v>80</v>
      </c>
      <c r="G6" s="20" t="s">
        <v>81</v>
      </c>
      <c r="H6" s="20" t="s">
        <v>82</v>
      </c>
      <c r="I6" s="37" t="s">
        <v>83</v>
      </c>
      <c r="J6" s="4"/>
      <c r="K6" s="4"/>
      <c r="L6" s="4"/>
      <c r="M6" s="4"/>
      <c r="N6" s="4"/>
      <c r="O6" s="4"/>
      <c r="P6" s="4"/>
    </row>
    <row r="7" spans="1:21" x14ac:dyDescent="0.25">
      <c r="A7" s="12" t="s">
        <v>0</v>
      </c>
      <c r="B7" s="8"/>
      <c r="C7" s="21"/>
      <c r="D7" s="7"/>
      <c r="E7" s="7"/>
      <c r="F7" s="7"/>
      <c r="G7" s="7"/>
      <c r="H7" s="7"/>
      <c r="I7" s="22"/>
    </row>
    <row r="8" spans="1:21" ht="45" x14ac:dyDescent="0.25">
      <c r="A8" s="16" t="s">
        <v>2</v>
      </c>
      <c r="B8" s="19" t="s">
        <v>3</v>
      </c>
      <c r="C8" s="25" t="s">
        <v>6</v>
      </c>
      <c r="D8" s="24">
        <v>4</v>
      </c>
      <c r="E8" s="24">
        <v>4</v>
      </c>
      <c r="F8" s="24">
        <v>4</v>
      </c>
      <c r="G8" s="24">
        <v>4</v>
      </c>
      <c r="H8" s="24">
        <v>4</v>
      </c>
      <c r="I8" s="38">
        <f>SUM(D8:H8)/5</f>
        <v>4</v>
      </c>
      <c r="J8" s="99" t="s">
        <v>70</v>
      </c>
      <c r="K8" s="100"/>
      <c r="L8" s="100"/>
      <c r="M8" s="100"/>
      <c r="N8" s="1"/>
      <c r="O8" s="1"/>
      <c r="P8" s="1"/>
      <c r="Q8" s="1"/>
      <c r="R8" s="1"/>
      <c r="S8" s="1"/>
    </row>
    <row r="9" spans="1:21" ht="45" x14ac:dyDescent="0.25">
      <c r="A9" s="16" t="s">
        <v>5</v>
      </c>
      <c r="B9" s="54" t="s">
        <v>8</v>
      </c>
      <c r="C9" s="15">
        <v>2</v>
      </c>
      <c r="D9" s="6"/>
      <c r="E9" s="6"/>
      <c r="F9" s="6"/>
      <c r="G9" s="6"/>
      <c r="H9" s="6"/>
      <c r="I9" s="38">
        <f t="shared" ref="I9:I11" si="0">SUM(D9:H9)/5</f>
        <v>0</v>
      </c>
      <c r="T9" t="s">
        <v>70</v>
      </c>
    </row>
    <row r="10" spans="1:21" ht="45" x14ac:dyDescent="0.25">
      <c r="A10" s="16" t="s">
        <v>9</v>
      </c>
      <c r="B10" s="54" t="s">
        <v>10</v>
      </c>
      <c r="C10" s="15" t="s">
        <v>6</v>
      </c>
      <c r="D10" s="6">
        <v>4</v>
      </c>
      <c r="E10" s="6">
        <v>4</v>
      </c>
      <c r="F10" s="6">
        <v>4</v>
      </c>
      <c r="G10" s="6">
        <v>4</v>
      </c>
      <c r="H10" s="6">
        <v>4</v>
      </c>
      <c r="I10" s="38">
        <f t="shared" si="0"/>
        <v>4</v>
      </c>
    </row>
    <row r="11" spans="1:21" ht="60" x14ac:dyDescent="0.25">
      <c r="A11" s="16" t="s">
        <v>11</v>
      </c>
      <c r="B11" s="63" t="s">
        <v>109</v>
      </c>
      <c r="C11" s="15" t="s">
        <v>6</v>
      </c>
      <c r="D11" s="6">
        <v>4</v>
      </c>
      <c r="E11" s="6">
        <v>4</v>
      </c>
      <c r="F11" s="6">
        <v>3</v>
      </c>
      <c r="G11" s="6">
        <v>1</v>
      </c>
      <c r="H11" s="6">
        <v>4</v>
      </c>
      <c r="I11" s="38">
        <f t="shared" si="0"/>
        <v>3.2</v>
      </c>
    </row>
    <row r="12" spans="1:21" ht="32.25" customHeight="1" x14ac:dyDescent="0.25">
      <c r="A12" s="109" t="s">
        <v>71</v>
      </c>
      <c r="B12" s="81"/>
      <c r="C12" s="82"/>
      <c r="D12" s="30">
        <f>IF(AND(OR(D8=0,D8=1,D8=2,D8=3,D8=4),OR(D9=0,D9=2),OR(D10=0,D10=1,D10=2,D10=3,D10=4),OR(D11=0,D11=1,D11=2,D11=3,D11=4)),SUM(D8:D11)/14*15,"kontrolli hindepunkte")</f>
        <v>12.857142857142856</v>
      </c>
      <c r="E12" s="30">
        <f>IF(AND(OR(E8=0,E8=1,E8=2,E8=3,E8=4),OR(E9=0,E9=2),OR(E10=0,E10=1,E10=2,E10=3,E10=4),OR(E11=0,E11=1,E11=2,E11=3,E11=4)),SUM(E8:E11)/14*15,"kontrolli hindepunkte")</f>
        <v>12.857142857142856</v>
      </c>
      <c r="F12" s="30">
        <f>IF(AND(OR(F8=0,F8=1,F8=2,F8=3,F8=4),OR(F9=0,F9=2),OR(F10=0,F10=1,F10=2,F10=3,F10=4),OR(F11=0,F11=1,F11=2,F11=3,F11=4)),SUM(F8:F11)/14*15,"kontrolli hindepunkte")</f>
        <v>11.785714285714285</v>
      </c>
      <c r="G12" s="30">
        <f>IF(AND(OR(G8=0,G8=1,G8=2,G8=3,G8=4),OR(G9=0,G9=2),OR(G10=0,G10=1,G10=2,G10=3,G10=4),OR(G11=0,G11=1,G11=2,G11=3,G11=4)),SUM(G8:G11)/14*15,"kontrolli hindepunkte")</f>
        <v>9.6428571428571441</v>
      </c>
      <c r="H12" s="30">
        <f>IF(AND(OR(H8=0,H8=1,H8=2,H8=3,H8=4),OR(H9=0,H9=2),OR(H10=0,H10=1,H10=2,H10=3,H10=4),OR(H11=0,H11=1,H11=2,H11=3,H11=4)),SUM(H8:H11)/14*15,"kontrolli hindepunkte")</f>
        <v>12.857142857142856</v>
      </c>
      <c r="I12" s="38">
        <f>SUM(D12:H12)/5</f>
        <v>12</v>
      </c>
      <c r="J12" s="23" t="s">
        <v>70</v>
      </c>
      <c r="K12" s="23" t="s">
        <v>70</v>
      </c>
      <c r="U12" t="s">
        <v>70</v>
      </c>
    </row>
    <row r="13" spans="1:21" x14ac:dyDescent="0.25">
      <c r="A13" s="108" t="s">
        <v>12</v>
      </c>
      <c r="B13" s="77"/>
      <c r="C13" s="77"/>
      <c r="D13" s="77"/>
      <c r="E13" s="77"/>
      <c r="F13" s="77"/>
      <c r="G13" s="77"/>
      <c r="H13" s="77"/>
      <c r="I13" s="76"/>
    </row>
    <row r="14" spans="1:21" ht="15" customHeight="1" x14ac:dyDescent="0.25">
      <c r="A14" s="101" t="s">
        <v>14</v>
      </c>
      <c r="B14" s="103" t="s">
        <v>13</v>
      </c>
      <c r="C14" s="103"/>
      <c r="D14" s="103"/>
      <c r="E14" s="103"/>
      <c r="F14" s="103"/>
      <c r="G14" s="103"/>
      <c r="H14" s="103"/>
      <c r="I14" s="103"/>
    </row>
    <row r="15" spans="1:21" x14ac:dyDescent="0.25">
      <c r="A15" s="102"/>
      <c r="B15" s="103"/>
      <c r="C15" s="103"/>
      <c r="D15" s="103"/>
      <c r="E15" s="103"/>
      <c r="F15" s="103"/>
      <c r="G15" s="103"/>
      <c r="H15" s="103"/>
      <c r="I15" s="103"/>
    </row>
    <row r="16" spans="1:21" x14ac:dyDescent="0.25">
      <c r="A16" s="13" t="s">
        <v>15</v>
      </c>
      <c r="B16" s="54" t="s">
        <v>25</v>
      </c>
      <c r="C16" s="15">
        <v>1</v>
      </c>
      <c r="D16" s="26"/>
      <c r="E16" s="26"/>
      <c r="F16" s="26"/>
      <c r="G16" s="26"/>
      <c r="H16" s="26"/>
      <c r="I16" s="39">
        <f>SUM(D16:H16)/5</f>
        <v>0</v>
      </c>
    </row>
    <row r="17" spans="1:9" x14ac:dyDescent="0.25">
      <c r="A17" s="13" t="s">
        <v>16</v>
      </c>
      <c r="B17" s="54" t="s">
        <v>26</v>
      </c>
      <c r="C17" s="15">
        <v>2</v>
      </c>
      <c r="D17" s="26" t="s">
        <v>70</v>
      </c>
      <c r="E17" s="26"/>
      <c r="F17" s="26"/>
      <c r="G17" s="26"/>
      <c r="H17" s="26"/>
      <c r="I17" s="39">
        <f t="shared" ref="I17:I19" si="1">SUM(D17:H17)/5</f>
        <v>0</v>
      </c>
    </row>
    <row r="18" spans="1:9" x14ac:dyDescent="0.25">
      <c r="A18" s="13" t="s">
        <v>17</v>
      </c>
      <c r="B18" s="54" t="s">
        <v>27</v>
      </c>
      <c r="C18" s="15">
        <v>3</v>
      </c>
      <c r="D18" s="26"/>
      <c r="E18" s="26">
        <v>3</v>
      </c>
      <c r="F18" s="26"/>
      <c r="G18" s="26"/>
      <c r="H18" s="26"/>
      <c r="I18" s="39">
        <f t="shared" si="1"/>
        <v>0.6</v>
      </c>
    </row>
    <row r="19" spans="1:9" x14ac:dyDescent="0.25">
      <c r="A19" s="13" t="s">
        <v>18</v>
      </c>
      <c r="B19" s="54" t="s">
        <v>28</v>
      </c>
      <c r="C19" s="15">
        <v>4</v>
      </c>
      <c r="D19" s="26">
        <v>4</v>
      </c>
      <c r="E19" s="26"/>
      <c r="F19" s="26">
        <v>4</v>
      </c>
      <c r="G19" s="26">
        <v>4</v>
      </c>
      <c r="H19" s="26">
        <v>4</v>
      </c>
      <c r="I19" s="39">
        <f t="shared" si="1"/>
        <v>3.2</v>
      </c>
    </row>
    <row r="20" spans="1:9" ht="29.25" customHeight="1" x14ac:dyDescent="0.25">
      <c r="A20" s="9" t="s">
        <v>19</v>
      </c>
      <c r="B20" s="53" t="s">
        <v>24</v>
      </c>
      <c r="C20" s="17" t="s">
        <v>70</v>
      </c>
      <c r="D20" s="27" t="s">
        <v>70</v>
      </c>
      <c r="E20" s="27"/>
      <c r="F20" s="27"/>
      <c r="G20" s="27"/>
      <c r="H20" s="27"/>
      <c r="I20" s="39"/>
    </row>
    <row r="21" spans="1:9" x14ac:dyDescent="0.25">
      <c r="A21" s="13" t="s">
        <v>20</v>
      </c>
      <c r="B21" s="54" t="s">
        <v>29</v>
      </c>
      <c r="C21" s="15">
        <v>1</v>
      </c>
      <c r="D21" s="26"/>
      <c r="E21" s="26"/>
      <c r="F21" s="26"/>
      <c r="G21" s="26"/>
      <c r="H21" s="26"/>
      <c r="I21" s="39">
        <f>SUM(D21:H21)/5</f>
        <v>0</v>
      </c>
    </row>
    <row r="22" spans="1:9" x14ac:dyDescent="0.25">
      <c r="A22" s="13" t="s">
        <v>21</v>
      </c>
      <c r="B22" s="54" t="s">
        <v>30</v>
      </c>
      <c r="C22" s="15">
        <v>2</v>
      </c>
      <c r="D22" s="26"/>
      <c r="E22" s="26"/>
      <c r="F22" s="26">
        <v>2</v>
      </c>
      <c r="G22" s="26"/>
      <c r="H22" s="26"/>
      <c r="I22" s="39">
        <f t="shared" ref="I22:I24" si="2">SUM(D22:H22)/5</f>
        <v>0.4</v>
      </c>
    </row>
    <row r="23" spans="1:9" x14ac:dyDescent="0.25">
      <c r="A23" s="13" t="s">
        <v>22</v>
      </c>
      <c r="B23" s="54" t="s">
        <v>31</v>
      </c>
      <c r="C23" s="15">
        <v>3</v>
      </c>
      <c r="D23" s="26"/>
      <c r="E23" s="26"/>
      <c r="F23" s="26"/>
      <c r="G23" s="26">
        <v>3</v>
      </c>
      <c r="H23" s="26"/>
      <c r="I23" s="39">
        <f t="shared" si="2"/>
        <v>0.6</v>
      </c>
    </row>
    <row r="24" spans="1:9" x14ac:dyDescent="0.25">
      <c r="A24" s="13" t="s">
        <v>23</v>
      </c>
      <c r="B24" s="54" t="s">
        <v>32</v>
      </c>
      <c r="C24" s="15">
        <v>4</v>
      </c>
      <c r="D24" s="26">
        <v>4</v>
      </c>
      <c r="E24" s="26">
        <v>4</v>
      </c>
      <c r="F24" s="26"/>
      <c r="G24" s="26"/>
      <c r="H24" s="26">
        <v>4</v>
      </c>
      <c r="I24" s="39">
        <f t="shared" si="2"/>
        <v>2.4</v>
      </c>
    </row>
    <row r="25" spans="1:9" ht="32.25" customHeight="1" x14ac:dyDescent="0.25">
      <c r="A25" s="110" t="s">
        <v>72</v>
      </c>
      <c r="B25" s="111"/>
      <c r="C25" s="112"/>
      <c r="D25" s="40">
        <f>IF(OR(COUNT(D16:D19)&gt;1,COUNT(D21:D24)&gt;1,MAX(D16:D24)&gt;4),"kontrolli hindepunkte",SUM(D16:D19,D21:D24)/8*10)</f>
        <v>10</v>
      </c>
      <c r="E25" s="40">
        <f>IF(OR(COUNT(E16:E19)&gt;1,COUNT(E21:E24)&gt;1,MAX(E16:E24)&gt;4),"kontrolli hindepunkte",SUM(E16:E19,E21:E24)/8*10)</f>
        <v>8.75</v>
      </c>
      <c r="F25" s="40">
        <f>IF(OR(COUNT(F16:F19)&gt;1,COUNT(F21:F24)&gt;1,MAX(F16:F24)&gt;4),"kontrolli hindepunkte",SUM(F16:F19,F21:F24)/8*10)</f>
        <v>7.5</v>
      </c>
      <c r="G25" s="40">
        <f>IF(OR(COUNT(G16:G19)&gt;1,COUNT(G21:G24)&gt;1,MAX(G16:G24)&gt;4),"kontrolli hindepunkte",SUM(G16:G19,G21:G24)/8*10)</f>
        <v>8.75</v>
      </c>
      <c r="H25" s="40">
        <f>IF(OR(COUNT(H16:H19)&gt;1,COUNT(H21:H24)&gt;1,MAX(H16:H24)&gt;4),"kontrolli hindepunkte",SUM(H16:H19,H21:H24)/8*10)</f>
        <v>10</v>
      </c>
      <c r="I25" s="40">
        <f>SUM(D25:H25)/5</f>
        <v>9</v>
      </c>
    </row>
    <row r="26" spans="1:9" x14ac:dyDescent="0.25">
      <c r="A26" s="95" t="s">
        <v>84</v>
      </c>
      <c r="B26" s="84"/>
      <c r="C26" s="96"/>
      <c r="D26" s="96"/>
      <c r="E26" s="96"/>
      <c r="F26" s="96"/>
      <c r="G26" s="96"/>
      <c r="H26" s="96"/>
      <c r="I26" s="96"/>
    </row>
    <row r="27" spans="1:9" x14ac:dyDescent="0.25">
      <c r="A27" s="43"/>
      <c r="B27" s="97" t="s">
        <v>85</v>
      </c>
      <c r="C27" s="96"/>
      <c r="D27" s="96"/>
      <c r="E27" s="96"/>
      <c r="F27" s="96"/>
      <c r="G27" s="96"/>
      <c r="H27" s="96"/>
      <c r="I27" s="96"/>
    </row>
    <row r="28" spans="1:9" ht="13.5" customHeight="1" x14ac:dyDescent="0.25">
      <c r="A28" s="41" t="s">
        <v>86</v>
      </c>
      <c r="B28" s="42">
        <v>0.35</v>
      </c>
      <c r="C28" s="27">
        <v>1</v>
      </c>
      <c r="D28" s="74">
        <v>1</v>
      </c>
      <c r="E28" s="75"/>
      <c r="F28" s="75"/>
      <c r="G28" s="75"/>
      <c r="H28" s="75"/>
      <c r="I28" s="76"/>
    </row>
    <row r="29" spans="1:9" x14ac:dyDescent="0.25">
      <c r="A29" s="41" t="s">
        <v>87</v>
      </c>
      <c r="B29" s="54" t="s">
        <v>90</v>
      </c>
      <c r="C29" s="27">
        <v>2</v>
      </c>
      <c r="D29" s="74"/>
      <c r="E29" s="75"/>
      <c r="F29" s="75"/>
      <c r="G29" s="75"/>
      <c r="H29" s="75"/>
      <c r="I29" s="76"/>
    </row>
    <row r="30" spans="1:9" x14ac:dyDescent="0.25">
      <c r="A30" s="41" t="s">
        <v>88</v>
      </c>
      <c r="B30" s="54" t="s">
        <v>91</v>
      </c>
      <c r="C30" s="27">
        <v>3</v>
      </c>
      <c r="D30" s="74"/>
      <c r="E30" s="75"/>
      <c r="F30" s="75"/>
      <c r="G30" s="75"/>
      <c r="H30" s="75"/>
      <c r="I30" s="76"/>
    </row>
    <row r="31" spans="1:9" x14ac:dyDescent="0.25">
      <c r="A31" s="41" t="s">
        <v>89</v>
      </c>
      <c r="B31" s="54" t="s">
        <v>92</v>
      </c>
      <c r="C31" s="27">
        <v>4</v>
      </c>
      <c r="D31" s="74"/>
      <c r="E31" s="77"/>
      <c r="F31" s="77"/>
      <c r="G31" s="77"/>
      <c r="H31" s="77"/>
      <c r="I31" s="76"/>
    </row>
    <row r="32" spans="1:9" ht="29.25" customHeight="1" x14ac:dyDescent="0.25">
      <c r="A32" s="80" t="s">
        <v>102</v>
      </c>
      <c r="B32" s="81"/>
      <c r="C32" s="82"/>
      <c r="D32" s="68">
        <f>IF(OR(COUNT(D28:D31)&gt;1,MAX(D28:D31)&gt;4),"kontrolli hindepunkte",SUM(D28:D31)/4*5)</f>
        <v>1.25</v>
      </c>
      <c r="E32" s="69" t="str">
        <f t="shared" ref="E32:I32" si="3">IF(OR(COUNT(E23:E26)&gt;1,COUNT(E28:E31)&gt;1,MAX(E23:E31)&gt;4),"kontrolli hindepunkte",SUM(E23:E26,E28:E31)/8*10)</f>
        <v>kontrolli hindepunkte</v>
      </c>
      <c r="F32" s="69" t="str">
        <f t="shared" si="3"/>
        <v>kontrolli hindepunkte</v>
      </c>
      <c r="G32" s="69" t="str">
        <f t="shared" si="3"/>
        <v>kontrolli hindepunkte</v>
      </c>
      <c r="H32" s="69" t="str">
        <f t="shared" si="3"/>
        <v>kontrolli hindepunkte</v>
      </c>
      <c r="I32" s="70" t="str">
        <f t="shared" si="3"/>
        <v>kontrolli hindepunkte</v>
      </c>
    </row>
    <row r="33" spans="1:9" x14ac:dyDescent="0.25">
      <c r="A33" s="98" t="s">
        <v>93</v>
      </c>
      <c r="B33" s="96"/>
      <c r="C33" s="96"/>
      <c r="D33" s="96"/>
      <c r="E33" s="96"/>
      <c r="F33" s="96"/>
      <c r="G33" s="96"/>
      <c r="H33" s="96"/>
      <c r="I33" s="96"/>
    </row>
    <row r="34" spans="1:9" x14ac:dyDescent="0.25">
      <c r="A34" s="44"/>
      <c r="B34" s="114" t="s">
        <v>85</v>
      </c>
      <c r="C34" s="115"/>
      <c r="D34" s="115"/>
      <c r="E34" s="115"/>
      <c r="F34" s="115"/>
      <c r="G34" s="115"/>
      <c r="H34" s="115"/>
      <c r="I34" s="116"/>
    </row>
    <row r="35" spans="1:9" x14ac:dyDescent="0.25">
      <c r="A35" s="45" t="s">
        <v>94</v>
      </c>
      <c r="B35" s="46">
        <v>0.25</v>
      </c>
      <c r="C35" s="48">
        <v>1</v>
      </c>
      <c r="D35" s="78"/>
      <c r="E35" s="79"/>
      <c r="F35" s="79"/>
      <c r="G35" s="79"/>
      <c r="H35" s="79"/>
      <c r="I35" s="76"/>
    </row>
    <row r="36" spans="1:9" x14ac:dyDescent="0.25">
      <c r="A36" s="45" t="s">
        <v>95</v>
      </c>
      <c r="B36" s="47" t="s">
        <v>98</v>
      </c>
      <c r="C36" s="48">
        <v>2</v>
      </c>
      <c r="D36" s="78"/>
      <c r="E36" s="79"/>
      <c r="F36" s="79"/>
      <c r="G36" s="79"/>
      <c r="H36" s="79"/>
      <c r="I36" s="76"/>
    </row>
    <row r="37" spans="1:9" x14ac:dyDescent="0.25">
      <c r="A37" s="45" t="s">
        <v>96</v>
      </c>
      <c r="B37" s="47" t="s">
        <v>99</v>
      </c>
      <c r="C37" s="48">
        <v>3</v>
      </c>
      <c r="D37" s="78"/>
      <c r="E37" s="79"/>
      <c r="F37" s="79"/>
      <c r="G37" s="79"/>
      <c r="H37" s="79"/>
      <c r="I37" s="76"/>
    </row>
    <row r="38" spans="1:9" x14ac:dyDescent="0.25">
      <c r="A38" s="45" t="s">
        <v>97</v>
      </c>
      <c r="B38" s="47" t="s">
        <v>100</v>
      </c>
      <c r="C38" s="48">
        <v>4</v>
      </c>
      <c r="D38" s="78"/>
      <c r="E38" s="79"/>
      <c r="F38" s="79"/>
      <c r="G38" s="79"/>
      <c r="H38" s="79"/>
      <c r="I38" s="76"/>
    </row>
    <row r="39" spans="1:9" ht="30" customHeight="1" x14ac:dyDescent="0.25">
      <c r="A39" s="83" t="s">
        <v>102</v>
      </c>
      <c r="B39" s="84"/>
      <c r="C39" s="84"/>
      <c r="D39" s="71">
        <f>IF(OR(COUNT(D35:D38)&gt;1,MAX(D35:D38)&gt;4),"kontrolli hindepunkte",SUM(D35:D38)/4*5)</f>
        <v>0</v>
      </c>
      <c r="E39" s="72">
        <f t="shared" ref="E39:I39" si="4">IF(OR(COUNT(E30:E33)&gt;1,COUNT(E35:E38)&gt;1,MAX(E30:E38)&gt;4),"kontrolli hindepunkte",SUM(E30:E33,E35:E38)/8*10)</f>
        <v>0</v>
      </c>
      <c r="F39" s="72">
        <f t="shared" si="4"/>
        <v>0</v>
      </c>
      <c r="G39" s="72">
        <f t="shared" si="4"/>
        <v>0</v>
      </c>
      <c r="H39" s="72">
        <f t="shared" si="4"/>
        <v>0</v>
      </c>
      <c r="I39" s="73">
        <f t="shared" si="4"/>
        <v>0</v>
      </c>
    </row>
    <row r="40" spans="1:9" x14ac:dyDescent="0.25">
      <c r="A40" s="104" t="s">
        <v>33</v>
      </c>
      <c r="B40" s="104"/>
      <c r="C40" s="104"/>
      <c r="D40" s="104"/>
      <c r="E40" s="104"/>
      <c r="F40" s="104"/>
      <c r="G40" s="104"/>
      <c r="H40" s="104"/>
      <c r="I40" s="104"/>
    </row>
    <row r="41" spans="1:9" ht="30" x14ac:dyDescent="0.25">
      <c r="A41" s="16" t="s">
        <v>34</v>
      </c>
      <c r="B41" s="54" t="s">
        <v>35</v>
      </c>
      <c r="C41" s="15" t="s">
        <v>6</v>
      </c>
      <c r="D41" s="29">
        <v>4</v>
      </c>
      <c r="E41" s="29">
        <v>4</v>
      </c>
      <c r="F41" s="29">
        <v>2</v>
      </c>
      <c r="G41" s="29">
        <v>4</v>
      </c>
      <c r="H41" s="29">
        <v>4</v>
      </c>
      <c r="I41" s="32">
        <f>SUM(D41:H41)/5</f>
        <v>3.6</v>
      </c>
    </row>
    <row r="42" spans="1:9" ht="30.75" customHeight="1" x14ac:dyDescent="0.25">
      <c r="A42" s="109" t="s">
        <v>73</v>
      </c>
      <c r="B42" s="81"/>
      <c r="C42" s="82"/>
      <c r="D42" s="30">
        <f>IF(OR(D41=0,D41=1,D41=2,D41=3,D41=4),D41/4*10,"kontrolli hindepunkte")</f>
        <v>10</v>
      </c>
      <c r="E42" s="30">
        <f>IF(OR(E41=0,E41=1,E41=2,E41=3,E41=4),E41/4*10,"kontrolli hindepunkte")</f>
        <v>10</v>
      </c>
      <c r="F42" s="30">
        <f>IF(OR(F41=0,F41=1,F41=2,F41=3,F41=4),F41/4*10,"kontrolli hindepunkte")</f>
        <v>5</v>
      </c>
      <c r="G42" s="30">
        <f>IF(OR(G41=0,G41=1,G41=2,G41=3,G41=4),G41/4*10,"kontrolli hindepunkte")</f>
        <v>10</v>
      </c>
      <c r="H42" s="30">
        <f>IF(OR(H41=0,H41=1,H41=2,H41=3,H41=4),H41/4*10,"kontrolli hindepunkte")</f>
        <v>10</v>
      </c>
      <c r="I42" s="32">
        <f>SUM(D42:H42)/5</f>
        <v>9</v>
      </c>
    </row>
    <row r="43" spans="1:9" x14ac:dyDescent="0.25">
      <c r="A43" s="108" t="s">
        <v>36</v>
      </c>
      <c r="B43" s="77"/>
      <c r="C43" s="77"/>
      <c r="D43" s="77"/>
      <c r="E43" s="77"/>
      <c r="F43" s="77"/>
      <c r="G43" s="77"/>
      <c r="H43" s="77"/>
      <c r="I43" s="76"/>
    </row>
    <row r="44" spans="1:9" ht="45" x14ac:dyDescent="0.25">
      <c r="A44" s="16" t="s">
        <v>37</v>
      </c>
      <c r="B44" s="54" t="s">
        <v>40</v>
      </c>
      <c r="C44" s="15" t="s">
        <v>6</v>
      </c>
      <c r="D44" s="6">
        <v>4</v>
      </c>
      <c r="E44" s="6">
        <v>4</v>
      </c>
      <c r="F44" s="6">
        <v>4</v>
      </c>
      <c r="G44" s="6">
        <v>4</v>
      </c>
      <c r="H44" s="6">
        <v>4</v>
      </c>
      <c r="I44" s="32">
        <f>SUM(D44:H44)/5</f>
        <v>4</v>
      </c>
    </row>
    <row r="45" spans="1:9" ht="60" x14ac:dyDescent="0.25">
      <c r="A45" s="16" t="s">
        <v>38</v>
      </c>
      <c r="B45" s="54" t="s">
        <v>41</v>
      </c>
      <c r="C45" s="15" t="s">
        <v>6</v>
      </c>
      <c r="D45" s="6">
        <v>4</v>
      </c>
      <c r="E45" s="6">
        <v>1</v>
      </c>
      <c r="F45" s="6">
        <v>2</v>
      </c>
      <c r="G45" s="6">
        <v>4</v>
      </c>
      <c r="H45" s="6">
        <v>4</v>
      </c>
      <c r="I45" s="32">
        <f t="shared" ref="I45:I50" si="5">SUM(D45:H45)/5</f>
        <v>3</v>
      </c>
    </row>
    <row r="46" spans="1:9" ht="61.5" customHeight="1" x14ac:dyDescent="0.25">
      <c r="A46" s="16" t="s">
        <v>39</v>
      </c>
      <c r="B46" s="28" t="s">
        <v>42</v>
      </c>
      <c r="C46" s="15" t="s">
        <v>6</v>
      </c>
      <c r="D46" s="6">
        <v>4</v>
      </c>
      <c r="E46" s="6">
        <v>2</v>
      </c>
      <c r="F46" s="6">
        <v>1</v>
      </c>
      <c r="G46" s="6">
        <v>4</v>
      </c>
      <c r="H46" s="6">
        <v>4</v>
      </c>
      <c r="I46" s="32">
        <f t="shared" si="5"/>
        <v>3</v>
      </c>
    </row>
    <row r="47" spans="1:9" ht="29.25" customHeight="1" x14ac:dyDescent="0.25">
      <c r="A47" s="113" t="s">
        <v>74</v>
      </c>
      <c r="B47" s="77"/>
      <c r="C47" s="76"/>
      <c r="D47" s="30">
        <f>IF(AND(OR(D44=0,D44=1,D44=2,D44=3,D44=4),OR(D45=0,D45=1,D45=2,D45=3,D45=4),OR(D46=0,D46=1,D46=2,D46=3,D46=4)),SUM(D44:D46)/12*20,"kontrolli hindepunkte")</f>
        <v>20</v>
      </c>
      <c r="E47" s="30">
        <f>IF(AND(OR(E44=0,E44=1,E44=2,E44=3,E44=4),OR(E45=0,E45=1,E45=2,E45=3,E45=4),OR(E46=0,E46=1,E46=2,E46=3,E46=4)),SUM(E44:E46)/12*20,"kontrolli hindepunkte")</f>
        <v>11.666666666666668</v>
      </c>
      <c r="F47" s="30">
        <f>IF(AND(OR(F44=0,F44=1,F44=2,F44=3,F44=4),OR(F45=0,F45=1,F45=2,F45=3,F45=4),OR(F46=0,F46=1,F46=2,F46=3,F46=4)),SUM(F44:F46)/12*20,"kontrolli hindepunkte")</f>
        <v>11.666666666666668</v>
      </c>
      <c r="G47" s="30">
        <f>IF(AND(OR(G44=0,G44=1,G44=2,G44=3,G44=4),OR(G45=0,G45=1,G45=2,G45=3,G45=4),OR(G46=0,G46=1,G46=2,G46=3,G46=4)),SUM(G44:G46)/12*20,"kontrolli hindepunkte")</f>
        <v>20</v>
      </c>
      <c r="H47" s="30">
        <f>IF(AND(OR(H44=0,H44=1,H44=2,H44=3,H44=4),OR(H45=0,H45=1,H45=2,H45=3,H45=4),OR(H46=0,H46=1,H46=2,H46=3,H46=4)),SUM(H44:H46)/12*20,"kontrolli hindepunkte")</f>
        <v>20</v>
      </c>
      <c r="I47" s="51">
        <f t="shared" si="5"/>
        <v>16.666666666666668</v>
      </c>
    </row>
    <row r="48" spans="1:9" x14ac:dyDescent="0.25">
      <c r="A48" s="105" t="s">
        <v>43</v>
      </c>
      <c r="B48" s="106"/>
      <c r="C48" s="106"/>
      <c r="D48" s="106"/>
      <c r="E48" s="106"/>
      <c r="F48" s="106"/>
      <c r="G48" s="106"/>
      <c r="H48" s="106"/>
      <c r="I48" s="107"/>
    </row>
    <row r="49" spans="1:20" ht="30" x14ac:dyDescent="0.25">
      <c r="A49" s="16" t="s">
        <v>44</v>
      </c>
      <c r="B49" s="54" t="s">
        <v>45</v>
      </c>
      <c r="C49" s="15" t="s">
        <v>6</v>
      </c>
      <c r="D49" s="6"/>
      <c r="E49" s="6"/>
      <c r="F49" s="6"/>
      <c r="G49" s="6"/>
      <c r="H49" s="6"/>
      <c r="I49" s="32">
        <f t="shared" si="5"/>
        <v>0</v>
      </c>
    </row>
    <row r="50" spans="1:20" ht="30" customHeight="1" x14ac:dyDescent="0.25">
      <c r="A50" s="113" t="s">
        <v>73</v>
      </c>
      <c r="B50" s="77"/>
      <c r="C50" s="76"/>
      <c r="D50" s="30">
        <f>IF(OR(D49=0,D49=1,D49=2,D49=3,D49=4),D49/4*10,"kontrolli hindepunkte")</f>
        <v>0</v>
      </c>
      <c r="E50" s="30">
        <f>IF(OR(E49=0,E49=1,E49=2,E49=3,E49=4),E49/4*10,"kontrolli hindepunkte")</f>
        <v>0</v>
      </c>
      <c r="F50" s="30">
        <f>IF(OR(F49=0,F49=1,F49=2,F49=3,F49=4),F49/4*10,"kontrolli hindepunkte")</f>
        <v>0</v>
      </c>
      <c r="G50" s="30">
        <f>IF(OR(G49=0,G49=1,G49=2,G49=3,G49=4),G49/4*10,"kontrolli hindepunkte")</f>
        <v>0</v>
      </c>
      <c r="H50" s="30">
        <f>IF(OR(H49=0,H49=1,H49=2,H49=3,H49=4),H49/4*10,"kontrolli hindepunkte")</f>
        <v>0</v>
      </c>
      <c r="I50" s="32">
        <f t="shared" si="5"/>
        <v>0</v>
      </c>
    </row>
    <row r="51" spans="1:20" x14ac:dyDescent="0.25">
      <c r="A51" s="108" t="s">
        <v>51</v>
      </c>
      <c r="B51" s="77"/>
      <c r="C51" s="77"/>
      <c r="D51" s="77"/>
      <c r="E51" s="77"/>
      <c r="F51" s="77"/>
      <c r="G51" s="77"/>
      <c r="H51" s="77"/>
      <c r="I51" s="76"/>
    </row>
    <row r="52" spans="1:20" ht="15" customHeight="1" x14ac:dyDescent="0.25">
      <c r="A52" s="88" t="s">
        <v>46</v>
      </c>
      <c r="B52" s="89" t="s">
        <v>52</v>
      </c>
      <c r="C52" s="90"/>
      <c r="D52" s="90"/>
      <c r="E52" s="90"/>
      <c r="F52" s="90"/>
      <c r="G52" s="90"/>
      <c r="H52" s="90"/>
      <c r="I52" s="91"/>
    </row>
    <row r="53" spans="1:20" ht="15" hidden="1" customHeight="1" x14ac:dyDescent="0.25">
      <c r="A53" s="88"/>
      <c r="B53" s="92"/>
      <c r="C53" s="93"/>
      <c r="D53" s="93"/>
      <c r="E53" s="93"/>
      <c r="F53" s="93"/>
      <c r="G53" s="93"/>
      <c r="H53" s="93"/>
      <c r="I53" s="94"/>
    </row>
    <row r="54" spans="1:20" x14ac:dyDescent="0.25">
      <c r="A54" s="16" t="s">
        <v>47</v>
      </c>
      <c r="B54" s="54" t="s">
        <v>53</v>
      </c>
      <c r="C54" s="15">
        <v>1</v>
      </c>
      <c r="D54" s="6"/>
      <c r="E54" s="6"/>
      <c r="F54" s="6"/>
      <c r="G54" s="6"/>
      <c r="H54" s="6"/>
      <c r="I54" s="32">
        <f t="shared" ref="I54:I58" si="6">SUM(D54:H54)/5</f>
        <v>0</v>
      </c>
    </row>
    <row r="55" spans="1:20" x14ac:dyDescent="0.25">
      <c r="A55" s="16" t="s">
        <v>48</v>
      </c>
      <c r="B55" s="54" t="s">
        <v>54</v>
      </c>
      <c r="C55" s="15">
        <v>2</v>
      </c>
      <c r="D55" s="6" t="s">
        <v>70</v>
      </c>
      <c r="E55" s="6"/>
      <c r="F55" s="6"/>
      <c r="G55" s="6"/>
      <c r="H55" s="6"/>
      <c r="I55" s="32">
        <f t="shared" si="6"/>
        <v>0</v>
      </c>
    </row>
    <row r="56" spans="1:20" x14ac:dyDescent="0.25">
      <c r="A56" s="16" t="s">
        <v>49</v>
      </c>
      <c r="B56" s="54" t="s">
        <v>55</v>
      </c>
      <c r="C56" s="15">
        <v>3</v>
      </c>
      <c r="D56" s="6"/>
      <c r="E56" s="6"/>
      <c r="F56" s="6"/>
      <c r="G56" s="6"/>
      <c r="H56" s="6"/>
      <c r="I56" s="32">
        <f t="shared" si="6"/>
        <v>0</v>
      </c>
    </row>
    <row r="57" spans="1:20" x14ac:dyDescent="0.25">
      <c r="A57" s="16" t="s">
        <v>50</v>
      </c>
      <c r="B57" s="54" t="s">
        <v>56</v>
      </c>
      <c r="C57" s="15">
        <v>4</v>
      </c>
      <c r="D57" s="6">
        <v>4</v>
      </c>
      <c r="E57" s="6">
        <v>4</v>
      </c>
      <c r="F57" s="6">
        <v>4</v>
      </c>
      <c r="G57" s="6">
        <v>4</v>
      </c>
      <c r="H57" s="6">
        <v>4</v>
      </c>
      <c r="I57" s="32">
        <f t="shared" si="6"/>
        <v>4</v>
      </c>
    </row>
    <row r="58" spans="1:20" ht="30.75" customHeight="1" x14ac:dyDescent="0.25">
      <c r="A58" s="80" t="s">
        <v>75</v>
      </c>
      <c r="B58" s="81"/>
      <c r="C58" s="82"/>
      <c r="D58" s="30">
        <f>IF(OR(COUNT(D54:D57)&gt;1,MAX(D54:D57)&gt;4),"kontrolli hindepunkte",SUM(D54:D57)/4*20)</f>
        <v>20</v>
      </c>
      <c r="E58" s="30">
        <f>IF(OR(COUNT(E54:E57)&gt;1,MAX(E54:E57)&gt;4),"kontrolli hindepunkte",SUM(E54:E57)/4*20)</f>
        <v>20</v>
      </c>
      <c r="F58" s="30">
        <f>IF(OR(COUNT(F54:F57)&gt;1,MAX(F54:F57)&gt;4),"kontrolli hindepunkte",SUM(F54:F57)/4*20)</f>
        <v>20</v>
      </c>
      <c r="G58" s="30">
        <f>IF(OR(COUNT(G54:G57)&gt;1,MAX(G54:G57)&gt;4),"kontrolli hindepunkte",SUM(G54:G57)/4*20)</f>
        <v>20</v>
      </c>
      <c r="H58" s="30">
        <f>IF(OR(COUNT(H54:H57)&gt;1,MAX(H54:H57)&gt;4),"kontrolli hindepunkte",SUM(H54:H57)/4*20)</f>
        <v>20</v>
      </c>
      <c r="I58" s="32">
        <f t="shared" si="6"/>
        <v>20</v>
      </c>
    </row>
    <row r="59" spans="1:20" x14ac:dyDescent="0.25">
      <c r="A59" s="11" t="s">
        <v>57</v>
      </c>
      <c r="B59" s="12"/>
      <c r="C59" s="17"/>
      <c r="D59" s="17"/>
      <c r="E59" s="17"/>
      <c r="F59" s="17"/>
      <c r="G59" s="17"/>
      <c r="H59" s="17"/>
      <c r="I59" s="17"/>
    </row>
    <row r="60" spans="1:20" ht="15" customHeight="1" x14ac:dyDescent="0.25">
      <c r="A60" s="88" t="s">
        <v>58</v>
      </c>
      <c r="B60" s="103" t="s">
        <v>59</v>
      </c>
      <c r="C60" s="103"/>
      <c r="D60" s="103"/>
      <c r="E60" s="103"/>
      <c r="F60" s="103"/>
      <c r="G60" s="103"/>
      <c r="H60" s="103"/>
      <c r="I60" s="103"/>
    </row>
    <row r="61" spans="1:20" ht="0.75" customHeight="1" x14ac:dyDescent="0.25">
      <c r="A61" s="88"/>
      <c r="B61" s="103"/>
      <c r="C61" s="103"/>
      <c r="D61" s="103"/>
      <c r="E61" s="103"/>
      <c r="F61" s="103"/>
      <c r="G61" s="103"/>
      <c r="H61" s="103"/>
      <c r="I61" s="103"/>
    </row>
    <row r="62" spans="1:20" x14ac:dyDescent="0.25">
      <c r="A62" s="16" t="s">
        <v>60</v>
      </c>
      <c r="B62" s="54" t="s">
        <v>66</v>
      </c>
      <c r="C62" s="15">
        <v>1</v>
      </c>
      <c r="D62" s="6"/>
      <c r="E62" s="6"/>
      <c r="F62" s="6"/>
      <c r="G62" s="6"/>
      <c r="H62" s="6"/>
      <c r="I62" s="32">
        <f t="shared" ref="I62:I68" si="7">SUM(D62:H62)/5</f>
        <v>0</v>
      </c>
    </row>
    <row r="63" spans="1:20" x14ac:dyDescent="0.25">
      <c r="A63" s="16" t="s">
        <v>61</v>
      </c>
      <c r="B63" s="54" t="s">
        <v>67</v>
      </c>
      <c r="C63" s="15">
        <v>2</v>
      </c>
      <c r="D63" s="6"/>
      <c r="E63" s="6"/>
      <c r="F63" s="6"/>
      <c r="G63" s="6"/>
      <c r="H63" s="6"/>
      <c r="I63" s="32">
        <f t="shared" si="7"/>
        <v>0</v>
      </c>
    </row>
    <row r="64" spans="1:20" x14ac:dyDescent="0.25">
      <c r="A64" s="16" t="s">
        <v>62</v>
      </c>
      <c r="B64" s="54" t="s">
        <v>68</v>
      </c>
      <c r="C64" s="15">
        <v>3</v>
      </c>
      <c r="D64" s="6"/>
      <c r="E64" s="6"/>
      <c r="F64" s="6"/>
      <c r="G64" s="6"/>
      <c r="H64" s="6"/>
      <c r="I64" s="32">
        <f t="shared" si="7"/>
        <v>0</v>
      </c>
      <c r="T64" t="s">
        <v>70</v>
      </c>
    </row>
    <row r="65" spans="1:10" x14ac:dyDescent="0.25">
      <c r="A65" s="16" t="s">
        <v>63</v>
      </c>
      <c r="B65" s="54" t="s">
        <v>69</v>
      </c>
      <c r="C65" s="15">
        <v>4</v>
      </c>
      <c r="D65" s="6">
        <v>4</v>
      </c>
      <c r="E65" s="6">
        <v>4</v>
      </c>
      <c r="F65" s="6">
        <v>4</v>
      </c>
      <c r="G65" s="6">
        <v>4</v>
      </c>
      <c r="H65" s="6">
        <v>4</v>
      </c>
      <c r="I65" s="32">
        <f t="shared" si="7"/>
        <v>4</v>
      </c>
    </row>
    <row r="66" spans="1:10" ht="45" x14ac:dyDescent="0.25">
      <c r="A66" s="31" t="s">
        <v>64</v>
      </c>
      <c r="B66" s="54" t="s">
        <v>65</v>
      </c>
      <c r="C66" s="15" t="s">
        <v>6</v>
      </c>
      <c r="D66" s="6">
        <v>4</v>
      </c>
      <c r="E66" s="6">
        <v>3</v>
      </c>
      <c r="F66" s="6">
        <v>3</v>
      </c>
      <c r="G66" s="6">
        <v>4</v>
      </c>
      <c r="H66" s="6">
        <v>4</v>
      </c>
      <c r="I66" s="32">
        <f t="shared" si="7"/>
        <v>3.6</v>
      </c>
    </row>
    <row r="67" spans="1:10" ht="31.5" customHeight="1" x14ac:dyDescent="0.25">
      <c r="A67" s="80" t="s">
        <v>72</v>
      </c>
      <c r="B67" s="77"/>
      <c r="C67" s="76"/>
      <c r="D67" s="30">
        <f>IF(COUNT(D62:D65)&gt;1,"kontrolli hindepunkte",IF(AND(OR(D66=0,D66=1,D66=2,D66=3,D66=4),OR(D62=0,D62=1),OR(D63=0,D63=2),OR(D64=0,D64=3),OR(D65=0,D65=4)),SUM(D62:D66)/8*10,"kontrolli hindepunkte"))</f>
        <v>10</v>
      </c>
      <c r="E67" s="30">
        <f>IF(COUNT(E62:E65)&gt;1,"kontrolli hindepunkte",IF(AND(OR(E66=0,E66=1,E66=2,E66=3,E66=4),OR(E62=0,E62=1),OR(E63=0,E63=2),OR(E64=0,E64=3),OR(E65=0,E65=4)),SUM(E62:E66)/8*10,"kontrolli hindepunkte"))</f>
        <v>8.75</v>
      </c>
      <c r="F67" s="30">
        <f>IF(COUNT(F62:F65)&gt;1,"kontrolli hindepunkte",IF(AND(OR(F66=0,F66=1,F66=2,F66=3,F66=4),OR(F62=0,F62=1),OR(F63=0,F63=2),OR(F64=0,F64=3),OR(F65=0,F65=4)),SUM(F62:F66)/8*10,"kontrolli hindepunkte"))</f>
        <v>8.75</v>
      </c>
      <c r="G67" s="30">
        <f>IF(COUNT(G62:G65)&gt;1,"kontrolli hindepunkte",IF(AND(OR(G66=0,G66=1,G66=2,G66=3,G66=4),OR(G62=0,G62=1),OR(G63=0,G63=2),OR(G64=0,G64=3),OR(G65=0,G65=4)),SUM(G62:G66)/8*10,"kontrolli hindepunkte"))</f>
        <v>10</v>
      </c>
      <c r="H67" s="30">
        <f>IF(COUNT(H62:H65)&gt;1,"kontrolli hindepunkte",IF(AND(OR(H66=0,H66=1,H66=2,H66=3,H66=4),OR(H62=0,H62=1),OR(H63=0,H63=2),OR(H64=0,H64=3),OR(H65=0,H65=4)),SUM(H62:H66)/8*10,"kontrolli hindepunkte"))</f>
        <v>10</v>
      </c>
      <c r="I67" s="32">
        <f t="shared" si="7"/>
        <v>9.5</v>
      </c>
    </row>
    <row r="68" spans="1:10" ht="31.5" customHeight="1" x14ac:dyDescent="0.25">
      <c r="A68" s="80" t="s">
        <v>103</v>
      </c>
      <c r="B68" s="81"/>
      <c r="C68" s="82"/>
      <c r="D68" s="30">
        <f>D12+D25+D42+D47+D50+D58+D67</f>
        <v>82.857142857142861</v>
      </c>
      <c r="E68" s="30">
        <f>E12+E25+E42+E47+E50+E58+E67</f>
        <v>72.023809523809518</v>
      </c>
      <c r="F68" s="30">
        <f>F12+F25+F42+F47+F50+F58+F67</f>
        <v>64.702380952380949</v>
      </c>
      <c r="G68" s="30">
        <f>G12+G25+G42+G47+G50+G58+G67</f>
        <v>78.392857142857139</v>
      </c>
      <c r="H68" s="30">
        <f>H12+H25+H42+H47+H50+H58+H67</f>
        <v>82.857142857142861</v>
      </c>
      <c r="I68" s="55">
        <f t="shared" si="7"/>
        <v>76.166666666666671</v>
      </c>
    </row>
    <row r="69" spans="1:10" ht="30" customHeight="1" x14ac:dyDescent="0.25">
      <c r="A69" s="80" t="s">
        <v>104</v>
      </c>
      <c r="B69" s="81"/>
      <c r="C69" s="82"/>
      <c r="D69" s="85">
        <f>SUM(D32,D39)</f>
        <v>1.25</v>
      </c>
      <c r="E69" s="85"/>
      <c r="F69" s="85"/>
      <c r="G69" s="85"/>
      <c r="H69" s="85"/>
      <c r="I69" s="85"/>
    </row>
    <row r="70" spans="1:10" x14ac:dyDescent="0.25">
      <c r="A70" s="67" t="s">
        <v>105</v>
      </c>
      <c r="B70" s="67"/>
      <c r="C70" s="67"/>
      <c r="D70" s="67"/>
      <c r="E70" s="67"/>
      <c r="F70" s="67"/>
      <c r="G70" s="67"/>
      <c r="H70" s="67"/>
      <c r="I70" s="49">
        <f>SUM(I68,D69)</f>
        <v>77.416666666666671</v>
      </c>
      <c r="J70" s="23"/>
    </row>
  </sheetData>
  <mergeCells count="42">
    <mergeCell ref="A70:H70"/>
    <mergeCell ref="A60:A61"/>
    <mergeCell ref="B60:I61"/>
    <mergeCell ref="A67:C67"/>
    <mergeCell ref="A68:C68"/>
    <mergeCell ref="A69:C69"/>
    <mergeCell ref="D69:I69"/>
    <mergeCell ref="A58:C58"/>
    <mergeCell ref="A39:C39"/>
    <mergeCell ref="D39:I39"/>
    <mergeCell ref="A40:I40"/>
    <mergeCell ref="A42:C42"/>
    <mergeCell ref="A43:I43"/>
    <mergeCell ref="A47:C47"/>
    <mergeCell ref="A48:I48"/>
    <mergeCell ref="A50:C50"/>
    <mergeCell ref="A51:I51"/>
    <mergeCell ref="A52:A53"/>
    <mergeCell ref="B52:I53"/>
    <mergeCell ref="D38:I38"/>
    <mergeCell ref="B27:I27"/>
    <mergeCell ref="D28:I28"/>
    <mergeCell ref="D29:I29"/>
    <mergeCell ref="D30:I30"/>
    <mergeCell ref="D31:I31"/>
    <mergeCell ref="A32:C32"/>
    <mergeCell ref="D32:I32"/>
    <mergeCell ref="A33:I33"/>
    <mergeCell ref="B34:I34"/>
    <mergeCell ref="D35:I35"/>
    <mergeCell ref="D36:I36"/>
    <mergeCell ref="D37:I37"/>
    <mergeCell ref="J8:M8"/>
    <mergeCell ref="A26:I26"/>
    <mergeCell ref="A2:I2"/>
    <mergeCell ref="A4:B4"/>
    <mergeCell ref="C4:I4"/>
    <mergeCell ref="A12:C12"/>
    <mergeCell ref="A13:I13"/>
    <mergeCell ref="A14:A15"/>
    <mergeCell ref="B14:I15"/>
    <mergeCell ref="A25:C25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B8" sqref="B8"/>
    </sheetView>
  </sheetViews>
  <sheetFormatPr defaultRowHeight="15" x14ac:dyDescent="0.25"/>
  <cols>
    <col min="1" max="1" width="5.7109375" customWidth="1"/>
    <col min="2" max="2" width="61.85546875" customWidth="1"/>
    <col min="3" max="3" width="7.7109375" customWidth="1"/>
    <col min="4" max="9" width="12.7109375" customWidth="1"/>
    <col min="10" max="10" width="3.140625" customWidth="1"/>
    <col min="11" max="12" width="4" customWidth="1"/>
    <col min="13" max="13" width="4.42578125" customWidth="1"/>
    <col min="14" max="14" width="4.85546875" customWidth="1"/>
    <col min="15" max="15" width="7.42578125" customWidth="1"/>
    <col min="16" max="16" width="4.28515625" customWidth="1"/>
    <col min="17" max="17" width="4.85546875" customWidth="1"/>
    <col min="18" max="18" width="7.28515625" customWidth="1"/>
    <col min="19" max="19" width="11.5703125" customWidth="1"/>
    <col min="20" max="20" width="8.7109375" customWidth="1"/>
  </cols>
  <sheetData>
    <row r="1" spans="1:21" x14ac:dyDescent="0.25">
      <c r="A1" s="33" t="s">
        <v>70</v>
      </c>
      <c r="B1" s="33"/>
      <c r="C1" s="33"/>
      <c r="D1" s="33"/>
      <c r="E1" s="33"/>
      <c r="F1" s="33"/>
      <c r="G1" s="33"/>
      <c r="H1" s="33"/>
      <c r="I1" s="33"/>
    </row>
    <row r="2" spans="1:21" s="56" customFormat="1" ht="32.25" customHeight="1" x14ac:dyDescent="0.25">
      <c r="A2" s="86" t="s">
        <v>101</v>
      </c>
      <c r="B2" s="87"/>
      <c r="C2" s="87"/>
      <c r="D2" s="87"/>
      <c r="E2" s="87"/>
      <c r="F2" s="87"/>
      <c r="G2" s="87"/>
      <c r="H2" s="87"/>
      <c r="I2" s="87"/>
    </row>
    <row r="3" spans="1:21" s="56" customFormat="1" x14ac:dyDescent="0.25">
      <c r="A3" s="35"/>
      <c r="B3" s="34"/>
      <c r="C3" s="34"/>
      <c r="D3" s="34"/>
      <c r="E3" s="34"/>
      <c r="F3" s="34"/>
      <c r="G3" s="34"/>
      <c r="H3" s="34"/>
      <c r="I3" s="34"/>
    </row>
    <row r="4" spans="1:21" s="56" customFormat="1" x14ac:dyDescent="0.25">
      <c r="A4" s="120" t="s">
        <v>4</v>
      </c>
      <c r="B4" s="121"/>
      <c r="C4" s="117">
        <f>'hindepunktide koond'!A17</f>
        <v>642215780014</v>
      </c>
      <c r="D4" s="118"/>
      <c r="E4" s="118"/>
      <c r="F4" s="118"/>
      <c r="G4" s="118"/>
      <c r="H4" s="118"/>
      <c r="I4" s="119"/>
    </row>
    <row r="5" spans="1:21" s="56" customFormat="1" ht="15.75" x14ac:dyDescent="0.25">
      <c r="A5" s="3"/>
      <c r="D5" s="52"/>
      <c r="E5" s="57"/>
      <c r="F5" s="57"/>
      <c r="G5" s="57"/>
      <c r="H5" s="57"/>
      <c r="I5" s="57"/>
    </row>
    <row r="6" spans="1:21" ht="51" customHeight="1" x14ac:dyDescent="0.25">
      <c r="A6" s="5"/>
      <c r="B6" s="55" t="s">
        <v>1</v>
      </c>
      <c r="C6" s="20" t="s">
        <v>7</v>
      </c>
      <c r="D6" s="20" t="s">
        <v>78</v>
      </c>
      <c r="E6" s="20" t="s">
        <v>79</v>
      </c>
      <c r="F6" s="20" t="s">
        <v>80</v>
      </c>
      <c r="G6" s="20" t="s">
        <v>81</v>
      </c>
      <c r="H6" s="20" t="s">
        <v>82</v>
      </c>
      <c r="I6" s="37" t="s">
        <v>83</v>
      </c>
      <c r="J6" s="4"/>
      <c r="K6" s="4"/>
      <c r="L6" s="4"/>
      <c r="M6" s="4"/>
      <c r="N6" s="4"/>
      <c r="O6" s="4"/>
      <c r="P6" s="4"/>
    </row>
    <row r="7" spans="1:21" x14ac:dyDescent="0.25">
      <c r="A7" s="12" t="s">
        <v>0</v>
      </c>
      <c r="B7" s="8"/>
      <c r="C7" s="21"/>
      <c r="D7" s="7"/>
      <c r="E7" s="7"/>
      <c r="F7" s="7"/>
      <c r="G7" s="7"/>
      <c r="H7" s="7"/>
      <c r="I7" s="22"/>
    </row>
    <row r="8" spans="1:21" ht="45" x14ac:dyDescent="0.25">
      <c r="A8" s="16" t="s">
        <v>2</v>
      </c>
      <c r="B8" s="19" t="s">
        <v>3</v>
      </c>
      <c r="C8" s="25" t="s">
        <v>6</v>
      </c>
      <c r="D8" s="24">
        <v>4</v>
      </c>
      <c r="E8" s="24">
        <v>4</v>
      </c>
      <c r="F8" s="24">
        <v>4</v>
      </c>
      <c r="G8" s="24">
        <v>4</v>
      </c>
      <c r="H8" s="24">
        <v>4</v>
      </c>
      <c r="I8" s="38">
        <f>SUM(D8:H8)/5</f>
        <v>4</v>
      </c>
      <c r="J8" s="99" t="s">
        <v>70</v>
      </c>
      <c r="K8" s="100"/>
      <c r="L8" s="100"/>
      <c r="M8" s="100"/>
      <c r="N8" s="1"/>
      <c r="O8" s="1"/>
      <c r="P8" s="1"/>
      <c r="Q8" s="1"/>
      <c r="R8" s="1"/>
      <c r="S8" s="1"/>
    </row>
    <row r="9" spans="1:21" ht="45" x14ac:dyDescent="0.25">
      <c r="A9" s="16" t="s">
        <v>5</v>
      </c>
      <c r="B9" s="54" t="s">
        <v>8</v>
      </c>
      <c r="C9" s="15">
        <v>2</v>
      </c>
      <c r="D9" s="6">
        <v>2</v>
      </c>
      <c r="E9" s="6">
        <v>2</v>
      </c>
      <c r="F9" s="6">
        <v>2</v>
      </c>
      <c r="G9" s="6">
        <v>2</v>
      </c>
      <c r="H9" s="6">
        <v>2</v>
      </c>
      <c r="I9" s="38">
        <f t="shared" ref="I9:I11" si="0">SUM(D9:H9)/5</f>
        <v>2</v>
      </c>
      <c r="T9" t="s">
        <v>70</v>
      </c>
    </row>
    <row r="10" spans="1:21" ht="45" x14ac:dyDescent="0.25">
      <c r="A10" s="16" t="s">
        <v>9</v>
      </c>
      <c r="B10" s="54" t="s">
        <v>10</v>
      </c>
      <c r="C10" s="15" t="s">
        <v>6</v>
      </c>
      <c r="D10" s="6">
        <v>4</v>
      </c>
      <c r="E10" s="6">
        <v>3</v>
      </c>
      <c r="F10" s="6">
        <v>4</v>
      </c>
      <c r="G10" s="6">
        <v>4</v>
      </c>
      <c r="H10" s="6">
        <v>4</v>
      </c>
      <c r="I10" s="38">
        <f t="shared" si="0"/>
        <v>3.8</v>
      </c>
    </row>
    <row r="11" spans="1:21" ht="60" x14ac:dyDescent="0.25">
      <c r="A11" s="16" t="s">
        <v>11</v>
      </c>
      <c r="B11" s="63" t="s">
        <v>109</v>
      </c>
      <c r="C11" s="15" t="s">
        <v>6</v>
      </c>
      <c r="D11" s="6">
        <v>4</v>
      </c>
      <c r="E11" s="6">
        <v>3</v>
      </c>
      <c r="F11" s="6">
        <v>4</v>
      </c>
      <c r="G11" s="6">
        <v>4</v>
      </c>
      <c r="H11" s="6">
        <v>4</v>
      </c>
      <c r="I11" s="38">
        <f t="shared" si="0"/>
        <v>3.8</v>
      </c>
    </row>
    <row r="12" spans="1:21" ht="32.25" customHeight="1" x14ac:dyDescent="0.25">
      <c r="A12" s="109" t="s">
        <v>71</v>
      </c>
      <c r="B12" s="81"/>
      <c r="C12" s="82"/>
      <c r="D12" s="30">
        <f>IF(AND(OR(D8=0,D8=1,D8=2,D8=3,D8=4),OR(D9=0,D9=2),OR(D10=0,D10=1,D10=2,D10=3,D10=4),OR(D11=0,D11=1,D11=2,D11=3,D11=4)),SUM(D8:D11)/14*15,"kontrolli hindepunkte")</f>
        <v>15</v>
      </c>
      <c r="E12" s="30">
        <f>IF(AND(OR(E8=0,E8=1,E8=2,E8=3,E8=4),OR(E9=0,E9=2),OR(E10=0,E10=1,E10=2,E10=3,E10=4),OR(E11=0,E11=1,E11=2,E11=3,E11=4)),SUM(E8:E11)/14*15,"kontrolli hindepunkte")</f>
        <v>12.857142857142856</v>
      </c>
      <c r="F12" s="30">
        <f>IF(AND(OR(F8=0,F8=1,F8=2,F8=3,F8=4),OR(F9=0,F9=2),OR(F10=0,F10=1,F10=2,F10=3,F10=4),OR(F11=0,F11=1,F11=2,F11=3,F11=4)),SUM(F8:F11)/14*15,"kontrolli hindepunkte")</f>
        <v>15</v>
      </c>
      <c r="G12" s="30">
        <f>IF(AND(OR(G8=0,G8=1,G8=2,G8=3,G8=4),OR(G9=0,G9=2),OR(G10=0,G10=1,G10=2,G10=3,G10=4),OR(G11=0,G11=1,G11=2,G11=3,G11=4)),SUM(G8:G11)/14*15,"kontrolli hindepunkte")</f>
        <v>15</v>
      </c>
      <c r="H12" s="30">
        <f>IF(AND(OR(H8=0,H8=1,H8=2,H8=3,H8=4),OR(H9=0,H9=2),OR(H10=0,H10=1,H10=2,H10=3,H10=4),OR(H11=0,H11=1,H11=2,H11=3,H11=4)),SUM(H8:H11)/14*15,"kontrolli hindepunkte")</f>
        <v>15</v>
      </c>
      <c r="I12" s="38">
        <f>SUM(D12:H12)/5</f>
        <v>14.571428571428573</v>
      </c>
      <c r="J12" s="23" t="s">
        <v>70</v>
      </c>
      <c r="K12" s="23" t="s">
        <v>70</v>
      </c>
      <c r="U12" t="s">
        <v>70</v>
      </c>
    </row>
    <row r="13" spans="1:21" x14ac:dyDescent="0.25">
      <c r="A13" s="108" t="s">
        <v>12</v>
      </c>
      <c r="B13" s="77"/>
      <c r="C13" s="77"/>
      <c r="D13" s="77"/>
      <c r="E13" s="77"/>
      <c r="F13" s="77"/>
      <c r="G13" s="77"/>
      <c r="H13" s="77"/>
      <c r="I13" s="76"/>
    </row>
    <row r="14" spans="1:21" ht="15" customHeight="1" x14ac:dyDescent="0.25">
      <c r="A14" s="101" t="s">
        <v>14</v>
      </c>
      <c r="B14" s="103" t="s">
        <v>13</v>
      </c>
      <c r="C14" s="103"/>
      <c r="D14" s="103"/>
      <c r="E14" s="103"/>
      <c r="F14" s="103"/>
      <c r="G14" s="103"/>
      <c r="H14" s="103"/>
      <c r="I14" s="103"/>
    </row>
    <row r="15" spans="1:21" x14ac:dyDescent="0.25">
      <c r="A15" s="102"/>
      <c r="B15" s="103"/>
      <c r="C15" s="103"/>
      <c r="D15" s="103"/>
      <c r="E15" s="103"/>
      <c r="F15" s="103"/>
      <c r="G15" s="103"/>
      <c r="H15" s="103"/>
      <c r="I15" s="103"/>
    </row>
    <row r="16" spans="1:21" x14ac:dyDescent="0.25">
      <c r="A16" s="13" t="s">
        <v>15</v>
      </c>
      <c r="B16" s="54" t="s">
        <v>25</v>
      </c>
      <c r="C16" s="15">
        <v>1</v>
      </c>
      <c r="D16" s="26"/>
      <c r="E16" s="26"/>
      <c r="F16" s="26"/>
      <c r="G16" s="26"/>
      <c r="H16" s="26"/>
      <c r="I16" s="39">
        <f>SUM(D16:H16)/5</f>
        <v>0</v>
      </c>
    </row>
    <row r="17" spans="1:9" x14ac:dyDescent="0.25">
      <c r="A17" s="13" t="s">
        <v>16</v>
      </c>
      <c r="B17" s="54" t="s">
        <v>26</v>
      </c>
      <c r="C17" s="15">
        <v>2</v>
      </c>
      <c r="D17" s="26" t="s">
        <v>70</v>
      </c>
      <c r="E17" s="26"/>
      <c r="F17" s="26"/>
      <c r="G17" s="26"/>
      <c r="H17" s="26"/>
      <c r="I17" s="39">
        <f t="shared" ref="I17:I19" si="1">SUM(D17:H17)/5</f>
        <v>0</v>
      </c>
    </row>
    <row r="18" spans="1:9" x14ac:dyDescent="0.25">
      <c r="A18" s="13" t="s">
        <v>17</v>
      </c>
      <c r="B18" s="54" t="s">
        <v>27</v>
      </c>
      <c r="C18" s="15">
        <v>3</v>
      </c>
      <c r="D18" s="26"/>
      <c r="E18" s="26"/>
      <c r="F18" s="26"/>
      <c r="G18" s="26"/>
      <c r="H18" s="26"/>
      <c r="I18" s="39">
        <f t="shared" si="1"/>
        <v>0</v>
      </c>
    </row>
    <row r="19" spans="1:9" x14ac:dyDescent="0.25">
      <c r="A19" s="13" t="s">
        <v>18</v>
      </c>
      <c r="B19" s="54" t="s">
        <v>28</v>
      </c>
      <c r="C19" s="15">
        <v>4</v>
      </c>
      <c r="D19" s="26">
        <v>4</v>
      </c>
      <c r="E19" s="26">
        <v>4</v>
      </c>
      <c r="F19" s="26">
        <v>4</v>
      </c>
      <c r="G19" s="26">
        <v>4</v>
      </c>
      <c r="H19" s="26">
        <v>4</v>
      </c>
      <c r="I19" s="39">
        <f t="shared" si="1"/>
        <v>4</v>
      </c>
    </row>
    <row r="20" spans="1:9" ht="29.25" customHeight="1" x14ac:dyDescent="0.25">
      <c r="A20" s="9" t="s">
        <v>19</v>
      </c>
      <c r="B20" s="53" t="s">
        <v>24</v>
      </c>
      <c r="C20" s="17" t="s">
        <v>70</v>
      </c>
      <c r="D20" s="27" t="s">
        <v>70</v>
      </c>
      <c r="E20" s="27"/>
      <c r="F20" s="27"/>
      <c r="G20" s="27"/>
      <c r="H20" s="27"/>
      <c r="I20" s="39"/>
    </row>
    <row r="21" spans="1:9" x14ac:dyDescent="0.25">
      <c r="A21" s="13" t="s">
        <v>20</v>
      </c>
      <c r="B21" s="54" t="s">
        <v>29</v>
      </c>
      <c r="C21" s="15">
        <v>1</v>
      </c>
      <c r="D21" s="26"/>
      <c r="E21" s="26"/>
      <c r="F21" s="26"/>
      <c r="G21" s="26"/>
      <c r="H21" s="26"/>
      <c r="I21" s="39">
        <f>SUM(D21:H21)/5</f>
        <v>0</v>
      </c>
    </row>
    <row r="22" spans="1:9" x14ac:dyDescent="0.25">
      <c r="A22" s="13" t="s">
        <v>21</v>
      </c>
      <c r="B22" s="54" t="s">
        <v>30</v>
      </c>
      <c r="C22" s="15">
        <v>2</v>
      </c>
      <c r="D22" s="26"/>
      <c r="E22" s="26">
        <v>2</v>
      </c>
      <c r="F22" s="26"/>
      <c r="G22" s="26"/>
      <c r="H22" s="26"/>
      <c r="I22" s="39">
        <f t="shared" ref="I22:I24" si="2">SUM(D22:H22)/5</f>
        <v>0.4</v>
      </c>
    </row>
    <row r="23" spans="1:9" x14ac:dyDescent="0.25">
      <c r="A23" s="13" t="s">
        <v>22</v>
      </c>
      <c r="B23" s="54" t="s">
        <v>31</v>
      </c>
      <c r="C23" s="15">
        <v>3</v>
      </c>
      <c r="D23" s="26"/>
      <c r="E23" s="26"/>
      <c r="F23" s="26">
        <v>3</v>
      </c>
      <c r="G23" s="26">
        <v>3</v>
      </c>
      <c r="H23" s="26"/>
      <c r="I23" s="39">
        <f t="shared" si="2"/>
        <v>1.2</v>
      </c>
    </row>
    <row r="24" spans="1:9" x14ac:dyDescent="0.25">
      <c r="A24" s="13" t="s">
        <v>23</v>
      </c>
      <c r="B24" s="54" t="s">
        <v>32</v>
      </c>
      <c r="C24" s="15">
        <v>4</v>
      </c>
      <c r="D24" s="26">
        <v>4</v>
      </c>
      <c r="E24" s="26"/>
      <c r="F24" s="26"/>
      <c r="G24" s="26"/>
      <c r="H24" s="26">
        <v>4</v>
      </c>
      <c r="I24" s="39">
        <f t="shared" si="2"/>
        <v>1.6</v>
      </c>
    </row>
    <row r="25" spans="1:9" ht="32.25" customHeight="1" x14ac:dyDescent="0.25">
      <c r="A25" s="110" t="s">
        <v>72</v>
      </c>
      <c r="B25" s="111"/>
      <c r="C25" s="112"/>
      <c r="D25" s="40">
        <f>IF(OR(COUNT(D16:D19)&gt;1,COUNT(D21:D24)&gt;1,MAX(D16:D24)&gt;4),"kontrolli hindepunkte",SUM(D16:D19,D21:D24)/8*10)</f>
        <v>10</v>
      </c>
      <c r="E25" s="40">
        <f>IF(OR(COUNT(E16:E19)&gt;1,COUNT(E21:E24)&gt;1,MAX(E16:E24)&gt;4),"kontrolli hindepunkte",SUM(E16:E19,E21:E24)/8*10)</f>
        <v>7.5</v>
      </c>
      <c r="F25" s="40">
        <f>IF(OR(COUNT(F16:F19)&gt;1,COUNT(F21:F24)&gt;1,MAX(F16:F24)&gt;4),"kontrolli hindepunkte",SUM(F16:F19,F21:F24)/8*10)</f>
        <v>8.75</v>
      </c>
      <c r="G25" s="40">
        <f>IF(OR(COUNT(G16:G19)&gt;1,COUNT(G21:G24)&gt;1,MAX(G16:G24)&gt;4),"kontrolli hindepunkte",SUM(G16:G19,G21:G24)/8*10)</f>
        <v>8.75</v>
      </c>
      <c r="H25" s="40">
        <f>IF(OR(COUNT(H16:H19)&gt;1,COUNT(H21:H24)&gt;1,MAX(H16:H24)&gt;4),"kontrolli hindepunkte",SUM(H16:H19,H21:H24)/8*10)</f>
        <v>10</v>
      </c>
      <c r="I25" s="40">
        <f>SUM(D25:H25)/5</f>
        <v>9</v>
      </c>
    </row>
    <row r="26" spans="1:9" x14ac:dyDescent="0.25">
      <c r="A26" s="95" t="s">
        <v>84</v>
      </c>
      <c r="B26" s="84"/>
      <c r="C26" s="96"/>
      <c r="D26" s="96"/>
      <c r="E26" s="96"/>
      <c r="F26" s="96"/>
      <c r="G26" s="96"/>
      <c r="H26" s="96"/>
      <c r="I26" s="96"/>
    </row>
    <row r="27" spans="1:9" x14ac:dyDescent="0.25">
      <c r="A27" s="43"/>
      <c r="B27" s="97" t="s">
        <v>85</v>
      </c>
      <c r="C27" s="96"/>
      <c r="D27" s="96"/>
      <c r="E27" s="96"/>
      <c r="F27" s="96"/>
      <c r="G27" s="96"/>
      <c r="H27" s="96"/>
      <c r="I27" s="96"/>
    </row>
    <row r="28" spans="1:9" ht="13.5" customHeight="1" x14ac:dyDescent="0.25">
      <c r="A28" s="41" t="s">
        <v>86</v>
      </c>
      <c r="B28" s="42">
        <v>0.35</v>
      </c>
      <c r="C28" s="27">
        <v>1</v>
      </c>
      <c r="D28" s="74"/>
      <c r="E28" s="75"/>
      <c r="F28" s="75"/>
      <c r="G28" s="75"/>
      <c r="H28" s="75"/>
      <c r="I28" s="76"/>
    </row>
    <row r="29" spans="1:9" x14ac:dyDescent="0.25">
      <c r="A29" s="41" t="s">
        <v>87</v>
      </c>
      <c r="B29" s="54" t="s">
        <v>90</v>
      </c>
      <c r="C29" s="27">
        <v>2</v>
      </c>
      <c r="D29" s="74">
        <v>2</v>
      </c>
      <c r="E29" s="75"/>
      <c r="F29" s="75"/>
      <c r="G29" s="75"/>
      <c r="H29" s="75"/>
      <c r="I29" s="76"/>
    </row>
    <row r="30" spans="1:9" x14ac:dyDescent="0.25">
      <c r="A30" s="41" t="s">
        <v>88</v>
      </c>
      <c r="B30" s="54" t="s">
        <v>91</v>
      </c>
      <c r="C30" s="27">
        <v>3</v>
      </c>
      <c r="D30" s="74"/>
      <c r="E30" s="75"/>
      <c r="F30" s="75"/>
      <c r="G30" s="75"/>
      <c r="H30" s="75"/>
      <c r="I30" s="76"/>
    </row>
    <row r="31" spans="1:9" x14ac:dyDescent="0.25">
      <c r="A31" s="41" t="s">
        <v>89</v>
      </c>
      <c r="B31" s="54" t="s">
        <v>92</v>
      </c>
      <c r="C31" s="27">
        <v>4</v>
      </c>
      <c r="D31" s="74"/>
      <c r="E31" s="77"/>
      <c r="F31" s="77"/>
      <c r="G31" s="77"/>
      <c r="H31" s="77"/>
      <c r="I31" s="76"/>
    </row>
    <row r="32" spans="1:9" ht="29.25" customHeight="1" x14ac:dyDescent="0.25">
      <c r="A32" s="80" t="s">
        <v>102</v>
      </c>
      <c r="B32" s="81"/>
      <c r="C32" s="82"/>
      <c r="D32" s="68">
        <f>IF(OR(COUNT(D28:D31)&gt;1,MAX(D28:D31)&gt;4),"kontrolli hindepunkte",SUM(D28:D31)/4*5)</f>
        <v>2.5</v>
      </c>
      <c r="E32" s="69" t="str">
        <f t="shared" ref="E32:I32" si="3">IF(OR(COUNT(E23:E26)&gt;1,COUNT(E28:E31)&gt;1,MAX(E23:E31)&gt;4),"kontrolli hindepunkte",SUM(E23:E26,E28:E31)/8*10)</f>
        <v>kontrolli hindepunkte</v>
      </c>
      <c r="F32" s="69" t="str">
        <f t="shared" si="3"/>
        <v>kontrolli hindepunkte</v>
      </c>
      <c r="G32" s="69" t="str">
        <f t="shared" si="3"/>
        <v>kontrolli hindepunkte</v>
      </c>
      <c r="H32" s="69" t="str">
        <f t="shared" si="3"/>
        <v>kontrolli hindepunkte</v>
      </c>
      <c r="I32" s="70" t="str">
        <f t="shared" si="3"/>
        <v>kontrolli hindepunkte</v>
      </c>
    </row>
    <row r="33" spans="1:9" x14ac:dyDescent="0.25">
      <c r="A33" s="98" t="s">
        <v>93</v>
      </c>
      <c r="B33" s="96"/>
      <c r="C33" s="96"/>
      <c r="D33" s="96"/>
      <c r="E33" s="96"/>
      <c r="F33" s="96"/>
      <c r="G33" s="96"/>
      <c r="H33" s="96"/>
      <c r="I33" s="96"/>
    </row>
    <row r="34" spans="1:9" x14ac:dyDescent="0.25">
      <c r="A34" s="44"/>
      <c r="B34" s="114" t="s">
        <v>85</v>
      </c>
      <c r="C34" s="115"/>
      <c r="D34" s="115"/>
      <c r="E34" s="115"/>
      <c r="F34" s="115"/>
      <c r="G34" s="115"/>
      <c r="H34" s="115"/>
      <c r="I34" s="116"/>
    </row>
    <row r="35" spans="1:9" x14ac:dyDescent="0.25">
      <c r="A35" s="45" t="s">
        <v>94</v>
      </c>
      <c r="B35" s="46">
        <v>0.25</v>
      </c>
      <c r="C35" s="48">
        <v>1</v>
      </c>
      <c r="D35" s="78"/>
      <c r="E35" s="79"/>
      <c r="F35" s="79"/>
      <c r="G35" s="79"/>
      <c r="H35" s="79"/>
      <c r="I35" s="76"/>
    </row>
    <row r="36" spans="1:9" x14ac:dyDescent="0.25">
      <c r="A36" s="45" t="s">
        <v>95</v>
      </c>
      <c r="B36" s="47" t="s">
        <v>98</v>
      </c>
      <c r="C36" s="48">
        <v>2</v>
      </c>
      <c r="D36" s="78"/>
      <c r="E36" s="79"/>
      <c r="F36" s="79"/>
      <c r="G36" s="79"/>
      <c r="H36" s="79"/>
      <c r="I36" s="76"/>
    </row>
    <row r="37" spans="1:9" x14ac:dyDescent="0.25">
      <c r="A37" s="45" t="s">
        <v>96</v>
      </c>
      <c r="B37" s="47" t="s">
        <v>99</v>
      </c>
      <c r="C37" s="48">
        <v>3</v>
      </c>
      <c r="D37" s="78"/>
      <c r="E37" s="79"/>
      <c r="F37" s="79"/>
      <c r="G37" s="79"/>
      <c r="H37" s="79"/>
      <c r="I37" s="76"/>
    </row>
    <row r="38" spans="1:9" x14ac:dyDescent="0.25">
      <c r="A38" s="45" t="s">
        <v>97</v>
      </c>
      <c r="B38" s="47" t="s">
        <v>100</v>
      </c>
      <c r="C38" s="48">
        <v>4</v>
      </c>
      <c r="D38" s="78"/>
      <c r="E38" s="79"/>
      <c r="F38" s="79"/>
      <c r="G38" s="79"/>
      <c r="H38" s="79"/>
      <c r="I38" s="76"/>
    </row>
    <row r="39" spans="1:9" ht="30" customHeight="1" x14ac:dyDescent="0.25">
      <c r="A39" s="83" t="s">
        <v>102</v>
      </c>
      <c r="B39" s="84"/>
      <c r="C39" s="84"/>
      <c r="D39" s="71">
        <f>IF(OR(COUNT(D35:D38)&gt;1,MAX(D35:D38)&gt;4),"kontrolli hindepunkte",SUM(D35:D38)/4*5)</f>
        <v>0</v>
      </c>
      <c r="E39" s="72">
        <f t="shared" ref="E39:I39" si="4">IF(OR(COUNT(E30:E33)&gt;1,COUNT(E35:E38)&gt;1,MAX(E30:E38)&gt;4),"kontrolli hindepunkte",SUM(E30:E33,E35:E38)/8*10)</f>
        <v>0</v>
      </c>
      <c r="F39" s="72">
        <f t="shared" si="4"/>
        <v>0</v>
      </c>
      <c r="G39" s="72">
        <f t="shared" si="4"/>
        <v>0</v>
      </c>
      <c r="H39" s="72">
        <f t="shared" si="4"/>
        <v>0</v>
      </c>
      <c r="I39" s="73">
        <f t="shared" si="4"/>
        <v>0</v>
      </c>
    </row>
    <row r="40" spans="1:9" x14ac:dyDescent="0.25">
      <c r="A40" s="104" t="s">
        <v>33</v>
      </c>
      <c r="B40" s="104"/>
      <c r="C40" s="104"/>
      <c r="D40" s="104"/>
      <c r="E40" s="104"/>
      <c r="F40" s="104"/>
      <c r="G40" s="104"/>
      <c r="H40" s="104"/>
      <c r="I40" s="104"/>
    </row>
    <row r="41" spans="1:9" ht="30" x14ac:dyDescent="0.25">
      <c r="A41" s="16" t="s">
        <v>34</v>
      </c>
      <c r="B41" s="54" t="s">
        <v>35</v>
      </c>
      <c r="C41" s="15" t="s">
        <v>6</v>
      </c>
      <c r="D41" s="29">
        <v>4</v>
      </c>
      <c r="E41" s="29">
        <v>4</v>
      </c>
      <c r="F41" s="29">
        <v>4</v>
      </c>
      <c r="G41" s="29">
        <v>3</v>
      </c>
      <c r="H41" s="29">
        <v>4</v>
      </c>
      <c r="I41" s="32">
        <f>SUM(D41:H41)/5</f>
        <v>3.8</v>
      </c>
    </row>
    <row r="42" spans="1:9" ht="30.75" customHeight="1" x14ac:dyDescent="0.25">
      <c r="A42" s="109" t="s">
        <v>73</v>
      </c>
      <c r="B42" s="81"/>
      <c r="C42" s="82"/>
      <c r="D42" s="30">
        <f>IF(OR(D41=0,D41=1,D41=2,D41=3,D41=4),D41/4*10,"kontrolli hindepunkte")</f>
        <v>10</v>
      </c>
      <c r="E42" s="30">
        <f>IF(OR(E41=0,E41=1,E41=2,E41=3,E41=4),E41/4*10,"kontrolli hindepunkte")</f>
        <v>10</v>
      </c>
      <c r="F42" s="30">
        <f>IF(OR(F41=0,F41=1,F41=2,F41=3,F41=4),F41/4*10,"kontrolli hindepunkte")</f>
        <v>10</v>
      </c>
      <c r="G42" s="30">
        <f>IF(OR(G41=0,G41=1,G41=2,G41=3,G41=4),G41/4*10,"kontrolli hindepunkte")</f>
        <v>7.5</v>
      </c>
      <c r="H42" s="30">
        <f>IF(OR(H41=0,H41=1,H41=2,H41=3,H41=4),H41/4*10,"kontrolli hindepunkte")</f>
        <v>10</v>
      </c>
      <c r="I42" s="32">
        <f>SUM(D42:H42)/5</f>
        <v>9.5</v>
      </c>
    </row>
    <row r="43" spans="1:9" x14ac:dyDescent="0.25">
      <c r="A43" s="108" t="s">
        <v>36</v>
      </c>
      <c r="B43" s="77"/>
      <c r="C43" s="77"/>
      <c r="D43" s="77"/>
      <c r="E43" s="77"/>
      <c r="F43" s="77"/>
      <c r="G43" s="77"/>
      <c r="H43" s="77"/>
      <c r="I43" s="76"/>
    </row>
    <row r="44" spans="1:9" ht="45" x14ac:dyDescent="0.25">
      <c r="A44" s="16" t="s">
        <v>37</v>
      </c>
      <c r="B44" s="54" t="s">
        <v>40</v>
      </c>
      <c r="C44" s="15" t="s">
        <v>6</v>
      </c>
      <c r="D44" s="6">
        <v>4</v>
      </c>
      <c r="E44" s="6">
        <v>3</v>
      </c>
      <c r="F44" s="6">
        <v>4</v>
      </c>
      <c r="G44" s="6">
        <v>4</v>
      </c>
      <c r="H44" s="6">
        <v>4</v>
      </c>
      <c r="I44" s="32">
        <f>SUM(D44:H44)/5</f>
        <v>3.8</v>
      </c>
    </row>
    <row r="45" spans="1:9" ht="60" x14ac:dyDescent="0.25">
      <c r="A45" s="16" t="s">
        <v>38</v>
      </c>
      <c r="B45" s="54" t="s">
        <v>41</v>
      </c>
      <c r="C45" s="15" t="s">
        <v>6</v>
      </c>
      <c r="D45" s="6">
        <v>4</v>
      </c>
      <c r="E45" s="6">
        <v>4</v>
      </c>
      <c r="F45" s="6">
        <v>4</v>
      </c>
      <c r="G45" s="6">
        <v>4</v>
      </c>
      <c r="H45" s="6">
        <v>4</v>
      </c>
      <c r="I45" s="32">
        <f t="shared" ref="I45:I50" si="5">SUM(D45:H45)/5</f>
        <v>4</v>
      </c>
    </row>
    <row r="46" spans="1:9" ht="61.5" customHeight="1" x14ac:dyDescent="0.25">
      <c r="A46" s="16" t="s">
        <v>39</v>
      </c>
      <c r="B46" s="28" t="s">
        <v>42</v>
      </c>
      <c r="C46" s="15" t="s">
        <v>6</v>
      </c>
      <c r="D46" s="6">
        <v>4</v>
      </c>
      <c r="E46" s="6">
        <v>2</v>
      </c>
      <c r="F46" s="6">
        <v>3</v>
      </c>
      <c r="G46" s="6">
        <v>4</v>
      </c>
      <c r="H46" s="6">
        <v>2</v>
      </c>
      <c r="I46" s="32">
        <f t="shared" si="5"/>
        <v>3</v>
      </c>
    </row>
    <row r="47" spans="1:9" ht="29.25" customHeight="1" x14ac:dyDescent="0.25">
      <c r="A47" s="113" t="s">
        <v>74</v>
      </c>
      <c r="B47" s="77"/>
      <c r="C47" s="76"/>
      <c r="D47" s="30">
        <f>IF(AND(OR(D44=0,D44=1,D44=2,D44=3,D44=4),OR(D45=0,D45=1,D45=2,D45=3,D45=4),OR(D46=0,D46=1,D46=2,D46=3,D46=4)),SUM(D44:D46)/12*20,"kontrolli hindepunkte")</f>
        <v>20</v>
      </c>
      <c r="E47" s="30">
        <f>IF(AND(OR(E44=0,E44=1,E44=2,E44=3,E44=4),OR(E45=0,E45=1,E45=2,E45=3,E45=4),OR(E46=0,E46=1,E46=2,E46=3,E46=4)),SUM(E44:E46)/12*20,"kontrolli hindepunkte")</f>
        <v>15</v>
      </c>
      <c r="F47" s="30">
        <f>IF(AND(OR(F44=0,F44=1,F44=2,F44=3,F44=4),OR(F45=0,F45=1,F45=2,F45=3,F45=4),OR(F46=0,F46=1,F46=2,F46=3,F46=4)),SUM(F44:F46)/12*20,"kontrolli hindepunkte")</f>
        <v>18.333333333333332</v>
      </c>
      <c r="G47" s="30">
        <f>IF(AND(OR(G44=0,G44=1,G44=2,G44=3,G44=4),OR(G45=0,G45=1,G45=2,G45=3,G45=4),OR(G46=0,G46=1,G46=2,G46=3,G46=4)),SUM(G44:G46)/12*20,"kontrolli hindepunkte")</f>
        <v>20</v>
      </c>
      <c r="H47" s="30">
        <f>IF(AND(OR(H44=0,H44=1,H44=2,H44=3,H44=4),OR(H45=0,H45=1,H45=2,H45=3,H45=4),OR(H46=0,H46=1,H46=2,H46=3,H46=4)),SUM(H44:H46)/12*20,"kontrolli hindepunkte")</f>
        <v>16.666666666666668</v>
      </c>
      <c r="I47" s="51">
        <f t="shared" si="5"/>
        <v>18</v>
      </c>
    </row>
    <row r="48" spans="1:9" x14ac:dyDescent="0.25">
      <c r="A48" s="105" t="s">
        <v>43</v>
      </c>
      <c r="B48" s="106"/>
      <c r="C48" s="106"/>
      <c r="D48" s="106"/>
      <c r="E48" s="106"/>
      <c r="F48" s="106"/>
      <c r="G48" s="106"/>
      <c r="H48" s="106"/>
      <c r="I48" s="107"/>
    </row>
    <row r="49" spans="1:20" ht="30" x14ac:dyDescent="0.25">
      <c r="A49" s="16" t="s">
        <v>44</v>
      </c>
      <c r="B49" s="54" t="s">
        <v>45</v>
      </c>
      <c r="C49" s="15" t="s">
        <v>6</v>
      </c>
      <c r="D49" s="6"/>
      <c r="E49" s="6"/>
      <c r="F49" s="6"/>
      <c r="G49" s="6"/>
      <c r="H49" s="6"/>
      <c r="I49" s="32">
        <f t="shared" si="5"/>
        <v>0</v>
      </c>
    </row>
    <row r="50" spans="1:20" ht="30" customHeight="1" x14ac:dyDescent="0.25">
      <c r="A50" s="113" t="s">
        <v>73</v>
      </c>
      <c r="B50" s="77"/>
      <c r="C50" s="76"/>
      <c r="D50" s="30">
        <f>IF(OR(D49=0,D49=1,D49=2,D49=3,D49=4),D49/4*10,"kontrolli hindepunkte")</f>
        <v>0</v>
      </c>
      <c r="E50" s="30">
        <f>IF(OR(E49=0,E49=1,E49=2,E49=3,E49=4),E49/4*10,"kontrolli hindepunkte")</f>
        <v>0</v>
      </c>
      <c r="F50" s="30">
        <f>IF(OR(F49=0,F49=1,F49=2,F49=3,F49=4),F49/4*10,"kontrolli hindepunkte")</f>
        <v>0</v>
      </c>
      <c r="G50" s="30">
        <f>IF(OR(G49=0,G49=1,G49=2,G49=3,G49=4),G49/4*10,"kontrolli hindepunkte")</f>
        <v>0</v>
      </c>
      <c r="H50" s="30">
        <f>IF(OR(H49=0,H49=1,H49=2,H49=3,H49=4),H49/4*10,"kontrolli hindepunkte")</f>
        <v>0</v>
      </c>
      <c r="I50" s="32">
        <f t="shared" si="5"/>
        <v>0</v>
      </c>
    </row>
    <row r="51" spans="1:20" x14ac:dyDescent="0.25">
      <c r="A51" s="108" t="s">
        <v>51</v>
      </c>
      <c r="B51" s="77"/>
      <c r="C51" s="77"/>
      <c r="D51" s="77"/>
      <c r="E51" s="77"/>
      <c r="F51" s="77"/>
      <c r="G51" s="77"/>
      <c r="H51" s="77"/>
      <c r="I51" s="76"/>
    </row>
    <row r="52" spans="1:20" ht="15" customHeight="1" x14ac:dyDescent="0.25">
      <c r="A52" s="88" t="s">
        <v>46</v>
      </c>
      <c r="B52" s="89" t="s">
        <v>52</v>
      </c>
      <c r="C52" s="90"/>
      <c r="D52" s="90"/>
      <c r="E52" s="90"/>
      <c r="F52" s="90"/>
      <c r="G52" s="90"/>
      <c r="H52" s="90"/>
      <c r="I52" s="91"/>
    </row>
    <row r="53" spans="1:20" ht="15" hidden="1" customHeight="1" x14ac:dyDescent="0.25">
      <c r="A53" s="88"/>
      <c r="B53" s="92"/>
      <c r="C53" s="93"/>
      <c r="D53" s="93"/>
      <c r="E53" s="93"/>
      <c r="F53" s="93"/>
      <c r="G53" s="93"/>
      <c r="H53" s="93"/>
      <c r="I53" s="94"/>
    </row>
    <row r="54" spans="1:20" x14ac:dyDescent="0.25">
      <c r="A54" s="16" t="s">
        <v>47</v>
      </c>
      <c r="B54" s="54" t="s">
        <v>53</v>
      </c>
      <c r="C54" s="15">
        <v>1</v>
      </c>
      <c r="D54" s="6"/>
      <c r="E54" s="6"/>
      <c r="F54" s="6"/>
      <c r="G54" s="6"/>
      <c r="H54" s="6"/>
      <c r="I54" s="32">
        <f t="shared" ref="I54:I58" si="6">SUM(D54:H54)/5</f>
        <v>0</v>
      </c>
    </row>
    <row r="55" spans="1:20" x14ac:dyDescent="0.25">
      <c r="A55" s="16" t="s">
        <v>48</v>
      </c>
      <c r="B55" s="54" t="s">
        <v>54</v>
      </c>
      <c r="C55" s="15">
        <v>2</v>
      </c>
      <c r="D55" s="6" t="s">
        <v>70</v>
      </c>
      <c r="E55" s="6"/>
      <c r="F55" s="6"/>
      <c r="G55" s="6"/>
      <c r="H55" s="6"/>
      <c r="I55" s="32">
        <f t="shared" si="6"/>
        <v>0</v>
      </c>
    </row>
    <row r="56" spans="1:20" x14ac:dyDescent="0.25">
      <c r="A56" s="16" t="s">
        <v>49</v>
      </c>
      <c r="B56" s="54" t="s">
        <v>55</v>
      </c>
      <c r="C56" s="15">
        <v>3</v>
      </c>
      <c r="D56" s="6"/>
      <c r="E56" s="6"/>
      <c r="F56" s="6"/>
      <c r="G56" s="6"/>
      <c r="H56" s="6"/>
      <c r="I56" s="32">
        <f t="shared" si="6"/>
        <v>0</v>
      </c>
    </row>
    <row r="57" spans="1:20" x14ac:dyDescent="0.25">
      <c r="A57" s="16" t="s">
        <v>50</v>
      </c>
      <c r="B57" s="54" t="s">
        <v>56</v>
      </c>
      <c r="C57" s="15">
        <v>4</v>
      </c>
      <c r="D57" s="6">
        <v>4</v>
      </c>
      <c r="E57" s="6">
        <v>4</v>
      </c>
      <c r="F57" s="6">
        <v>4</v>
      </c>
      <c r="G57" s="6">
        <v>4</v>
      </c>
      <c r="H57" s="6">
        <v>4</v>
      </c>
      <c r="I57" s="32">
        <f t="shared" si="6"/>
        <v>4</v>
      </c>
    </row>
    <row r="58" spans="1:20" ht="30.75" customHeight="1" x14ac:dyDescent="0.25">
      <c r="A58" s="80" t="s">
        <v>75</v>
      </c>
      <c r="B58" s="81"/>
      <c r="C58" s="82"/>
      <c r="D58" s="30">
        <f>IF(OR(COUNT(D54:D57)&gt;1,MAX(D54:D57)&gt;4),"kontrolli hindepunkte",SUM(D54:D57)/4*20)</f>
        <v>20</v>
      </c>
      <c r="E58" s="30">
        <f>IF(OR(COUNT(E54:E57)&gt;1,MAX(E54:E57)&gt;4),"kontrolli hindepunkte",SUM(E54:E57)/4*20)</f>
        <v>20</v>
      </c>
      <c r="F58" s="30">
        <f>IF(OR(COUNT(F54:F57)&gt;1,MAX(F54:F57)&gt;4),"kontrolli hindepunkte",SUM(F54:F57)/4*20)</f>
        <v>20</v>
      </c>
      <c r="G58" s="30">
        <f>IF(OR(COUNT(G54:G57)&gt;1,MAX(G54:G57)&gt;4),"kontrolli hindepunkte",SUM(G54:G57)/4*20)</f>
        <v>20</v>
      </c>
      <c r="H58" s="30">
        <f>IF(OR(COUNT(H54:H57)&gt;1,MAX(H54:H57)&gt;4),"kontrolli hindepunkte",SUM(H54:H57)/4*20)</f>
        <v>20</v>
      </c>
      <c r="I58" s="32">
        <f t="shared" si="6"/>
        <v>20</v>
      </c>
    </row>
    <row r="59" spans="1:20" x14ac:dyDescent="0.25">
      <c r="A59" s="11" t="s">
        <v>57</v>
      </c>
      <c r="B59" s="12"/>
      <c r="C59" s="17"/>
      <c r="D59" s="17"/>
      <c r="E59" s="17"/>
      <c r="F59" s="17"/>
      <c r="G59" s="17"/>
      <c r="H59" s="17"/>
      <c r="I59" s="17"/>
    </row>
    <row r="60" spans="1:20" ht="15" customHeight="1" x14ac:dyDescent="0.25">
      <c r="A60" s="88" t="s">
        <v>58</v>
      </c>
      <c r="B60" s="103" t="s">
        <v>59</v>
      </c>
      <c r="C60" s="103"/>
      <c r="D60" s="103"/>
      <c r="E60" s="103"/>
      <c r="F60" s="103"/>
      <c r="G60" s="103"/>
      <c r="H60" s="103"/>
      <c r="I60" s="103"/>
    </row>
    <row r="61" spans="1:20" ht="0.75" customHeight="1" x14ac:dyDescent="0.25">
      <c r="A61" s="88"/>
      <c r="B61" s="103"/>
      <c r="C61" s="103"/>
      <c r="D61" s="103"/>
      <c r="E61" s="103"/>
      <c r="F61" s="103"/>
      <c r="G61" s="103"/>
      <c r="H61" s="103"/>
      <c r="I61" s="103"/>
    </row>
    <row r="62" spans="1:20" x14ac:dyDescent="0.25">
      <c r="A62" s="16" t="s">
        <v>60</v>
      </c>
      <c r="B62" s="54" t="s">
        <v>66</v>
      </c>
      <c r="C62" s="15">
        <v>1</v>
      </c>
      <c r="D62" s="6"/>
      <c r="E62" s="6"/>
      <c r="F62" s="6"/>
      <c r="G62" s="6"/>
      <c r="H62" s="6"/>
      <c r="I62" s="32">
        <f t="shared" ref="I62:I68" si="7">SUM(D62:H62)/5</f>
        <v>0</v>
      </c>
    </row>
    <row r="63" spans="1:20" x14ac:dyDescent="0.25">
      <c r="A63" s="16" t="s">
        <v>61</v>
      </c>
      <c r="B63" s="54" t="s">
        <v>67</v>
      </c>
      <c r="C63" s="15">
        <v>2</v>
      </c>
      <c r="D63" s="6"/>
      <c r="E63" s="6"/>
      <c r="F63" s="6"/>
      <c r="G63" s="6"/>
      <c r="H63" s="6"/>
      <c r="I63" s="32">
        <f t="shared" si="7"/>
        <v>0</v>
      </c>
    </row>
    <row r="64" spans="1:20" x14ac:dyDescent="0.25">
      <c r="A64" s="16" t="s">
        <v>62</v>
      </c>
      <c r="B64" s="54" t="s">
        <v>68</v>
      </c>
      <c r="C64" s="15">
        <v>3</v>
      </c>
      <c r="D64" s="6"/>
      <c r="E64" s="6"/>
      <c r="F64" s="6"/>
      <c r="G64" s="6"/>
      <c r="H64" s="6"/>
      <c r="I64" s="32">
        <f t="shared" si="7"/>
        <v>0</v>
      </c>
      <c r="T64" t="s">
        <v>70</v>
      </c>
    </row>
    <row r="65" spans="1:10" x14ac:dyDescent="0.25">
      <c r="A65" s="16" t="s">
        <v>63</v>
      </c>
      <c r="B65" s="54" t="s">
        <v>69</v>
      </c>
      <c r="C65" s="15">
        <v>4</v>
      </c>
      <c r="D65" s="6">
        <v>4</v>
      </c>
      <c r="E65" s="6">
        <v>4</v>
      </c>
      <c r="F65" s="6">
        <v>4</v>
      </c>
      <c r="G65" s="6">
        <v>4</v>
      </c>
      <c r="H65" s="6">
        <v>4</v>
      </c>
      <c r="I65" s="32">
        <f t="shared" si="7"/>
        <v>4</v>
      </c>
    </row>
    <row r="66" spans="1:10" ht="45" x14ac:dyDescent="0.25">
      <c r="A66" s="31" t="s">
        <v>64</v>
      </c>
      <c r="B66" s="54" t="s">
        <v>65</v>
      </c>
      <c r="C66" s="15" t="s">
        <v>6</v>
      </c>
      <c r="D66" s="6">
        <v>4</v>
      </c>
      <c r="E66" s="6">
        <v>4</v>
      </c>
      <c r="F66" s="6">
        <v>4</v>
      </c>
      <c r="G66" s="6">
        <v>4</v>
      </c>
      <c r="H66" s="6">
        <v>4</v>
      </c>
      <c r="I66" s="32">
        <f t="shared" si="7"/>
        <v>4</v>
      </c>
    </row>
    <row r="67" spans="1:10" ht="31.5" customHeight="1" x14ac:dyDescent="0.25">
      <c r="A67" s="80" t="s">
        <v>72</v>
      </c>
      <c r="B67" s="77"/>
      <c r="C67" s="76"/>
      <c r="D67" s="30">
        <f>IF(COUNT(D62:D65)&gt;1,"kontrolli hindepunkte",IF(AND(OR(D66=0,D66=1,D66=2,D66=3,D66=4),OR(D62=0,D62=1),OR(D63=0,D63=2),OR(D64=0,D64=3),OR(D65=0,D65=4)),SUM(D62:D66)/8*10,"kontrolli hindepunkte"))</f>
        <v>10</v>
      </c>
      <c r="E67" s="30">
        <f>IF(COUNT(E62:E65)&gt;1,"kontrolli hindepunkte",IF(AND(OR(E66=0,E66=1,E66=2,E66=3,E66=4),OR(E62=0,E62=1),OR(E63=0,E63=2),OR(E64=0,E64=3),OR(E65=0,E65=4)),SUM(E62:E66)/8*10,"kontrolli hindepunkte"))</f>
        <v>10</v>
      </c>
      <c r="F67" s="30">
        <f>IF(COUNT(F62:F65)&gt;1,"kontrolli hindepunkte",IF(AND(OR(F66=0,F66=1,F66=2,F66=3,F66=4),OR(F62=0,F62=1),OR(F63=0,F63=2),OR(F64=0,F64=3),OR(F65=0,F65=4)),SUM(F62:F66)/8*10,"kontrolli hindepunkte"))</f>
        <v>10</v>
      </c>
      <c r="G67" s="30">
        <f>IF(COUNT(G62:G65)&gt;1,"kontrolli hindepunkte",IF(AND(OR(G66=0,G66=1,G66=2,G66=3,G66=4),OR(G62=0,G62=1),OR(G63=0,G63=2),OR(G64=0,G64=3),OR(G65=0,G65=4)),SUM(G62:G66)/8*10,"kontrolli hindepunkte"))</f>
        <v>10</v>
      </c>
      <c r="H67" s="30">
        <f>IF(COUNT(H62:H65)&gt;1,"kontrolli hindepunkte",IF(AND(OR(H66=0,H66=1,H66=2,H66=3,H66=4),OR(H62=0,H62=1),OR(H63=0,H63=2),OR(H64=0,H64=3),OR(H65=0,H65=4)),SUM(H62:H66)/8*10,"kontrolli hindepunkte"))</f>
        <v>10</v>
      </c>
      <c r="I67" s="32">
        <f t="shared" si="7"/>
        <v>10</v>
      </c>
    </row>
    <row r="68" spans="1:10" ht="31.5" customHeight="1" x14ac:dyDescent="0.25">
      <c r="A68" s="80" t="s">
        <v>103</v>
      </c>
      <c r="B68" s="81"/>
      <c r="C68" s="82"/>
      <c r="D68" s="30">
        <f>D12+D25+D42+D47+D50+D58+D67</f>
        <v>85</v>
      </c>
      <c r="E68" s="30">
        <f>E12+E25+E42+E47+E50+E58+E67</f>
        <v>75.357142857142861</v>
      </c>
      <c r="F68" s="30">
        <f>F12+F25+F42+F47+F50+F58+F67</f>
        <v>82.083333333333329</v>
      </c>
      <c r="G68" s="30">
        <f>G12+G25+G42+G47+G50+G58+G67</f>
        <v>81.25</v>
      </c>
      <c r="H68" s="30">
        <f>H12+H25+H42+H47+H50+H58+H67</f>
        <v>81.666666666666671</v>
      </c>
      <c r="I68" s="55">
        <f t="shared" si="7"/>
        <v>81.071428571428584</v>
      </c>
    </row>
    <row r="69" spans="1:10" ht="30" customHeight="1" x14ac:dyDescent="0.25">
      <c r="A69" s="80" t="s">
        <v>104</v>
      </c>
      <c r="B69" s="81"/>
      <c r="C69" s="82"/>
      <c r="D69" s="85">
        <f>SUM(D32,D39)</f>
        <v>2.5</v>
      </c>
      <c r="E69" s="85"/>
      <c r="F69" s="85"/>
      <c r="G69" s="85"/>
      <c r="H69" s="85"/>
      <c r="I69" s="85"/>
    </row>
    <row r="70" spans="1:10" x14ac:dyDescent="0.25">
      <c r="A70" s="67" t="s">
        <v>105</v>
      </c>
      <c r="B70" s="67"/>
      <c r="C70" s="67"/>
      <c r="D70" s="67"/>
      <c r="E70" s="67"/>
      <c r="F70" s="67"/>
      <c r="G70" s="67"/>
      <c r="H70" s="67"/>
      <c r="I70" s="49">
        <f>SUM(I68,D69)</f>
        <v>83.571428571428584</v>
      </c>
      <c r="J70" s="23"/>
    </row>
  </sheetData>
  <mergeCells count="42">
    <mergeCell ref="A70:H70"/>
    <mergeCell ref="A60:A61"/>
    <mergeCell ref="B60:I61"/>
    <mergeCell ref="A67:C67"/>
    <mergeCell ref="A68:C68"/>
    <mergeCell ref="A69:C69"/>
    <mergeCell ref="D69:I69"/>
    <mergeCell ref="A58:C58"/>
    <mergeCell ref="A39:C39"/>
    <mergeCell ref="D39:I39"/>
    <mergeCell ref="A40:I40"/>
    <mergeCell ref="A42:C42"/>
    <mergeCell ref="A43:I43"/>
    <mergeCell ref="A47:C47"/>
    <mergeCell ref="A48:I48"/>
    <mergeCell ref="A50:C50"/>
    <mergeCell ref="A51:I51"/>
    <mergeCell ref="A52:A53"/>
    <mergeCell ref="B52:I53"/>
    <mergeCell ref="D38:I38"/>
    <mergeCell ref="B27:I27"/>
    <mergeCell ref="D28:I28"/>
    <mergeCell ref="D29:I29"/>
    <mergeCell ref="D30:I30"/>
    <mergeCell ref="D31:I31"/>
    <mergeCell ref="A32:C32"/>
    <mergeCell ref="D32:I32"/>
    <mergeCell ref="A33:I33"/>
    <mergeCell ref="B34:I34"/>
    <mergeCell ref="D35:I35"/>
    <mergeCell ref="D36:I36"/>
    <mergeCell ref="D37:I37"/>
    <mergeCell ref="J8:M8"/>
    <mergeCell ref="A26:I26"/>
    <mergeCell ref="A2:I2"/>
    <mergeCell ref="A4:B4"/>
    <mergeCell ref="C4:I4"/>
    <mergeCell ref="A12:C12"/>
    <mergeCell ref="A13:I13"/>
    <mergeCell ref="A14:A15"/>
    <mergeCell ref="B14:I15"/>
    <mergeCell ref="A25:C25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B8" sqref="B8"/>
    </sheetView>
  </sheetViews>
  <sheetFormatPr defaultRowHeight="15" x14ac:dyDescent="0.25"/>
  <cols>
    <col min="1" max="1" width="5.7109375" customWidth="1"/>
    <col min="2" max="2" width="61.85546875" customWidth="1"/>
    <col min="3" max="3" width="7.7109375" customWidth="1"/>
    <col min="4" max="9" width="12.7109375" customWidth="1"/>
    <col min="10" max="10" width="3.140625" customWidth="1"/>
    <col min="11" max="12" width="4" customWidth="1"/>
    <col min="13" max="13" width="4.42578125" customWidth="1"/>
    <col min="14" max="14" width="4.85546875" customWidth="1"/>
    <col min="15" max="15" width="7.42578125" customWidth="1"/>
    <col min="16" max="16" width="4.28515625" customWidth="1"/>
    <col min="17" max="17" width="4.85546875" customWidth="1"/>
    <col min="18" max="18" width="7.28515625" customWidth="1"/>
    <col min="19" max="19" width="11.5703125" customWidth="1"/>
    <col min="20" max="20" width="8.7109375" customWidth="1"/>
  </cols>
  <sheetData>
    <row r="1" spans="1:21" x14ac:dyDescent="0.25">
      <c r="A1" s="33" t="s">
        <v>70</v>
      </c>
      <c r="B1" s="33"/>
      <c r="C1" s="33"/>
      <c r="D1" s="33"/>
      <c r="E1" s="33"/>
      <c r="F1" s="33"/>
      <c r="G1" s="33"/>
      <c r="H1" s="33"/>
      <c r="I1" s="33"/>
    </row>
    <row r="2" spans="1:21" s="56" customFormat="1" ht="32.25" customHeight="1" x14ac:dyDescent="0.25">
      <c r="A2" s="86" t="s">
        <v>101</v>
      </c>
      <c r="B2" s="87"/>
      <c r="C2" s="87"/>
      <c r="D2" s="87"/>
      <c r="E2" s="87"/>
      <c r="F2" s="87"/>
      <c r="G2" s="87"/>
      <c r="H2" s="87"/>
      <c r="I2" s="87"/>
    </row>
    <row r="3" spans="1:21" s="56" customFormat="1" x14ac:dyDescent="0.25">
      <c r="A3" s="35"/>
      <c r="B3" s="34"/>
      <c r="C3" s="34"/>
      <c r="D3" s="34"/>
      <c r="E3" s="34"/>
      <c r="F3" s="34"/>
      <c r="G3" s="34"/>
      <c r="H3" s="34"/>
      <c r="I3" s="34"/>
    </row>
    <row r="4" spans="1:21" s="56" customFormat="1" x14ac:dyDescent="0.25">
      <c r="A4" s="120" t="s">
        <v>4</v>
      </c>
      <c r="B4" s="121"/>
      <c r="C4" s="117">
        <f>'hindepunktide koond'!A18</f>
        <v>642215780015</v>
      </c>
      <c r="D4" s="118"/>
      <c r="E4" s="118"/>
      <c r="F4" s="118"/>
      <c r="G4" s="118"/>
      <c r="H4" s="118"/>
      <c r="I4" s="119"/>
    </row>
    <row r="5" spans="1:21" s="56" customFormat="1" ht="15.75" x14ac:dyDescent="0.25">
      <c r="A5" s="3"/>
      <c r="D5" s="52"/>
      <c r="E5" s="57"/>
      <c r="F5" s="57"/>
      <c r="G5" s="57"/>
      <c r="H5" s="57"/>
      <c r="I5" s="57"/>
    </row>
    <row r="6" spans="1:21" ht="51" customHeight="1" x14ac:dyDescent="0.25">
      <c r="A6" s="5"/>
      <c r="B6" s="55" t="s">
        <v>1</v>
      </c>
      <c r="C6" s="20" t="s">
        <v>7</v>
      </c>
      <c r="D6" s="20" t="s">
        <v>78</v>
      </c>
      <c r="E6" s="20" t="s">
        <v>79</v>
      </c>
      <c r="F6" s="20" t="s">
        <v>80</v>
      </c>
      <c r="G6" s="20" t="s">
        <v>81</v>
      </c>
      <c r="H6" s="20" t="s">
        <v>82</v>
      </c>
      <c r="I6" s="37" t="s">
        <v>83</v>
      </c>
      <c r="J6" s="4"/>
      <c r="K6" s="4"/>
      <c r="L6" s="4"/>
      <c r="M6" s="4"/>
      <c r="N6" s="4"/>
      <c r="O6" s="4"/>
      <c r="P6" s="4"/>
    </row>
    <row r="7" spans="1:21" x14ac:dyDescent="0.25">
      <c r="A7" s="12" t="s">
        <v>0</v>
      </c>
      <c r="B7" s="8"/>
      <c r="C7" s="21"/>
      <c r="D7" s="7"/>
      <c r="E7" s="7"/>
      <c r="F7" s="7"/>
      <c r="G7" s="7"/>
      <c r="H7" s="7"/>
      <c r="I7" s="22"/>
    </row>
    <row r="8" spans="1:21" ht="45" x14ac:dyDescent="0.25">
      <c r="A8" s="16" t="s">
        <v>2</v>
      </c>
      <c r="B8" s="19" t="s">
        <v>3</v>
      </c>
      <c r="C8" s="25" t="s">
        <v>6</v>
      </c>
      <c r="D8" s="24">
        <v>4</v>
      </c>
      <c r="E8" s="24">
        <v>4</v>
      </c>
      <c r="F8" s="24">
        <v>4</v>
      </c>
      <c r="G8" s="24">
        <v>4</v>
      </c>
      <c r="H8" s="24">
        <v>3</v>
      </c>
      <c r="I8" s="38">
        <f>SUM(D8:H8)/5</f>
        <v>3.8</v>
      </c>
      <c r="J8" s="99" t="s">
        <v>70</v>
      </c>
      <c r="K8" s="100"/>
      <c r="L8" s="100"/>
      <c r="M8" s="100"/>
      <c r="N8" s="1"/>
      <c r="O8" s="1"/>
      <c r="P8" s="1"/>
      <c r="Q8" s="1"/>
      <c r="R8" s="1"/>
      <c r="S8" s="1"/>
    </row>
    <row r="9" spans="1:21" ht="45" x14ac:dyDescent="0.25">
      <c r="A9" s="16" t="s">
        <v>5</v>
      </c>
      <c r="B9" s="54" t="s">
        <v>8</v>
      </c>
      <c r="C9" s="15">
        <v>2</v>
      </c>
      <c r="D9" s="6"/>
      <c r="E9" s="6"/>
      <c r="F9" s="6"/>
      <c r="G9" s="6"/>
      <c r="H9" s="6"/>
      <c r="I9" s="38">
        <f t="shared" ref="I9:I11" si="0">SUM(D9:H9)/5</f>
        <v>0</v>
      </c>
      <c r="T9" t="s">
        <v>70</v>
      </c>
    </row>
    <row r="10" spans="1:21" ht="45" x14ac:dyDescent="0.25">
      <c r="A10" s="16" t="s">
        <v>9</v>
      </c>
      <c r="B10" s="54" t="s">
        <v>10</v>
      </c>
      <c r="C10" s="15" t="s">
        <v>6</v>
      </c>
      <c r="D10" s="6">
        <v>4</v>
      </c>
      <c r="E10" s="6">
        <v>4</v>
      </c>
      <c r="F10" s="6">
        <v>3</v>
      </c>
      <c r="G10" s="6">
        <v>4</v>
      </c>
      <c r="H10" s="6">
        <v>4</v>
      </c>
      <c r="I10" s="38">
        <f t="shared" si="0"/>
        <v>3.8</v>
      </c>
    </row>
    <row r="11" spans="1:21" ht="60" x14ac:dyDescent="0.25">
      <c r="A11" s="16" t="s">
        <v>11</v>
      </c>
      <c r="B11" s="63" t="s">
        <v>109</v>
      </c>
      <c r="C11" s="15" t="s">
        <v>6</v>
      </c>
      <c r="D11" s="6">
        <v>4</v>
      </c>
      <c r="E11" s="6">
        <v>3</v>
      </c>
      <c r="F11" s="6">
        <v>4</v>
      </c>
      <c r="G11" s="6">
        <v>2</v>
      </c>
      <c r="H11" s="6">
        <v>2</v>
      </c>
      <c r="I11" s="38">
        <f t="shared" si="0"/>
        <v>3</v>
      </c>
    </row>
    <row r="12" spans="1:21" ht="32.25" customHeight="1" x14ac:dyDescent="0.25">
      <c r="A12" s="109" t="s">
        <v>71</v>
      </c>
      <c r="B12" s="81"/>
      <c r="C12" s="82"/>
      <c r="D12" s="30">
        <f>IF(AND(OR(D8=0,D8=1,D8=2,D8=3,D8=4),OR(D9=0,D9=2),OR(D10=0,D10=1,D10=2,D10=3,D10=4),OR(D11=0,D11=1,D11=2,D11=3,D11=4)),SUM(D8:D11)/14*15,"kontrolli hindepunkte")</f>
        <v>12.857142857142856</v>
      </c>
      <c r="E12" s="30">
        <f>IF(AND(OR(E8=0,E8=1,E8=2,E8=3,E8=4),OR(E9=0,E9=2),OR(E10=0,E10=1,E10=2,E10=3,E10=4),OR(E11=0,E11=1,E11=2,E11=3,E11=4)),SUM(E8:E11)/14*15,"kontrolli hindepunkte")</f>
        <v>11.785714285714285</v>
      </c>
      <c r="F12" s="30">
        <f>IF(AND(OR(F8=0,F8=1,F8=2,F8=3,F8=4),OR(F9=0,F9=2),OR(F10=0,F10=1,F10=2,F10=3,F10=4),OR(F11=0,F11=1,F11=2,F11=3,F11=4)),SUM(F8:F11)/14*15,"kontrolli hindepunkte")</f>
        <v>11.785714285714285</v>
      </c>
      <c r="G12" s="30">
        <f>IF(AND(OR(G8=0,G8=1,G8=2,G8=3,G8=4),OR(G9=0,G9=2),OR(G10=0,G10=1,G10=2,G10=3,G10=4),OR(G11=0,G11=1,G11=2,G11=3,G11=4)),SUM(G8:G11)/14*15,"kontrolli hindepunkte")</f>
        <v>10.714285714285715</v>
      </c>
      <c r="H12" s="30">
        <f>IF(AND(OR(H8=0,H8=1,H8=2,H8=3,H8=4),OR(H9=0,H9=2),OR(H10=0,H10=1,H10=2,H10=3,H10=4),OR(H11=0,H11=1,H11=2,H11=3,H11=4)),SUM(H8:H11)/14*15,"kontrolli hindepunkte")</f>
        <v>9.6428571428571441</v>
      </c>
      <c r="I12" s="38">
        <f>SUM(D12:H12)/5</f>
        <v>11.357142857142858</v>
      </c>
      <c r="J12" s="23" t="s">
        <v>70</v>
      </c>
      <c r="K12" s="23" t="s">
        <v>70</v>
      </c>
      <c r="U12" t="s">
        <v>70</v>
      </c>
    </row>
    <row r="13" spans="1:21" x14ac:dyDescent="0.25">
      <c r="A13" s="108" t="s">
        <v>12</v>
      </c>
      <c r="B13" s="77"/>
      <c r="C13" s="77"/>
      <c r="D13" s="77"/>
      <c r="E13" s="77"/>
      <c r="F13" s="77"/>
      <c r="G13" s="77"/>
      <c r="H13" s="77"/>
      <c r="I13" s="76"/>
    </row>
    <row r="14" spans="1:21" ht="15" customHeight="1" x14ac:dyDescent="0.25">
      <c r="A14" s="101" t="s">
        <v>14</v>
      </c>
      <c r="B14" s="103" t="s">
        <v>13</v>
      </c>
      <c r="C14" s="103"/>
      <c r="D14" s="103"/>
      <c r="E14" s="103"/>
      <c r="F14" s="103"/>
      <c r="G14" s="103"/>
      <c r="H14" s="103"/>
      <c r="I14" s="103"/>
    </row>
    <row r="15" spans="1:21" x14ac:dyDescent="0.25">
      <c r="A15" s="102"/>
      <c r="B15" s="103"/>
      <c r="C15" s="103"/>
      <c r="D15" s="103"/>
      <c r="E15" s="103"/>
      <c r="F15" s="103"/>
      <c r="G15" s="103"/>
      <c r="H15" s="103"/>
      <c r="I15" s="103"/>
    </row>
    <row r="16" spans="1:21" x14ac:dyDescent="0.25">
      <c r="A16" s="13" t="s">
        <v>15</v>
      </c>
      <c r="B16" s="54" t="s">
        <v>25</v>
      </c>
      <c r="C16" s="15">
        <v>1</v>
      </c>
      <c r="D16" s="26"/>
      <c r="E16" s="26"/>
      <c r="F16" s="26"/>
      <c r="G16" s="26"/>
      <c r="H16" s="26"/>
      <c r="I16" s="39">
        <f>SUM(D16:H16)/5</f>
        <v>0</v>
      </c>
    </row>
    <row r="17" spans="1:9" x14ac:dyDescent="0.25">
      <c r="A17" s="13" t="s">
        <v>16</v>
      </c>
      <c r="B17" s="54" t="s">
        <v>26</v>
      </c>
      <c r="C17" s="15">
        <v>2</v>
      </c>
      <c r="D17" s="26" t="s">
        <v>70</v>
      </c>
      <c r="E17" s="26"/>
      <c r="F17" s="26"/>
      <c r="G17" s="26"/>
      <c r="H17" s="26"/>
      <c r="I17" s="39">
        <f t="shared" ref="I17:I19" si="1">SUM(D17:H17)/5</f>
        <v>0</v>
      </c>
    </row>
    <row r="18" spans="1:9" x14ac:dyDescent="0.25">
      <c r="A18" s="13" t="s">
        <v>17</v>
      </c>
      <c r="B18" s="54" t="s">
        <v>27</v>
      </c>
      <c r="C18" s="15">
        <v>3</v>
      </c>
      <c r="D18" s="26">
        <v>3</v>
      </c>
      <c r="E18" s="26">
        <v>3</v>
      </c>
      <c r="F18" s="26">
        <v>3</v>
      </c>
      <c r="G18" s="26">
        <v>3</v>
      </c>
      <c r="H18" s="26">
        <v>3</v>
      </c>
      <c r="I18" s="39">
        <f t="shared" si="1"/>
        <v>3</v>
      </c>
    </row>
    <row r="19" spans="1:9" x14ac:dyDescent="0.25">
      <c r="A19" s="13" t="s">
        <v>18</v>
      </c>
      <c r="B19" s="54" t="s">
        <v>28</v>
      </c>
      <c r="C19" s="15">
        <v>4</v>
      </c>
      <c r="D19" s="26"/>
      <c r="E19" s="26"/>
      <c r="F19" s="26"/>
      <c r="G19" s="26"/>
      <c r="H19" s="26"/>
      <c r="I19" s="39">
        <f t="shared" si="1"/>
        <v>0</v>
      </c>
    </row>
    <row r="20" spans="1:9" ht="29.25" customHeight="1" x14ac:dyDescent="0.25">
      <c r="A20" s="9" t="s">
        <v>19</v>
      </c>
      <c r="B20" s="53" t="s">
        <v>24</v>
      </c>
      <c r="C20" s="17" t="s">
        <v>70</v>
      </c>
      <c r="D20" s="27" t="s">
        <v>70</v>
      </c>
      <c r="E20" s="27"/>
      <c r="F20" s="27"/>
      <c r="G20" s="27"/>
      <c r="H20" s="27"/>
      <c r="I20" s="39"/>
    </row>
    <row r="21" spans="1:9" x14ac:dyDescent="0.25">
      <c r="A21" s="13" t="s">
        <v>20</v>
      </c>
      <c r="B21" s="54" t="s">
        <v>29</v>
      </c>
      <c r="C21" s="15">
        <v>1</v>
      </c>
      <c r="D21" s="26"/>
      <c r="E21" s="26"/>
      <c r="F21" s="26"/>
      <c r="G21" s="26"/>
      <c r="H21" s="26"/>
      <c r="I21" s="39">
        <f>SUM(D21:H21)/5</f>
        <v>0</v>
      </c>
    </row>
    <row r="22" spans="1:9" x14ac:dyDescent="0.25">
      <c r="A22" s="13" t="s">
        <v>21</v>
      </c>
      <c r="B22" s="54" t="s">
        <v>30</v>
      </c>
      <c r="C22" s="15">
        <v>2</v>
      </c>
      <c r="D22" s="26"/>
      <c r="E22" s="26"/>
      <c r="F22" s="26"/>
      <c r="G22" s="26">
        <v>2</v>
      </c>
      <c r="H22" s="26"/>
      <c r="I22" s="39">
        <f t="shared" ref="I22:I24" si="2">SUM(D22:H22)/5</f>
        <v>0.4</v>
      </c>
    </row>
    <row r="23" spans="1:9" x14ac:dyDescent="0.25">
      <c r="A23" s="13" t="s">
        <v>22</v>
      </c>
      <c r="B23" s="54" t="s">
        <v>31</v>
      </c>
      <c r="C23" s="15">
        <v>3</v>
      </c>
      <c r="D23" s="26"/>
      <c r="E23" s="26">
        <v>3</v>
      </c>
      <c r="F23" s="26"/>
      <c r="G23" s="26"/>
      <c r="H23" s="26"/>
      <c r="I23" s="39">
        <f t="shared" si="2"/>
        <v>0.6</v>
      </c>
    </row>
    <row r="24" spans="1:9" x14ac:dyDescent="0.25">
      <c r="A24" s="13" t="s">
        <v>23</v>
      </c>
      <c r="B24" s="54" t="s">
        <v>32</v>
      </c>
      <c r="C24" s="15">
        <v>4</v>
      </c>
      <c r="D24" s="26">
        <v>4</v>
      </c>
      <c r="E24" s="26"/>
      <c r="F24" s="26">
        <v>4</v>
      </c>
      <c r="G24" s="26"/>
      <c r="H24" s="26">
        <v>4</v>
      </c>
      <c r="I24" s="39">
        <f t="shared" si="2"/>
        <v>2.4</v>
      </c>
    </row>
    <row r="25" spans="1:9" ht="32.25" customHeight="1" x14ac:dyDescent="0.25">
      <c r="A25" s="110" t="s">
        <v>72</v>
      </c>
      <c r="B25" s="111"/>
      <c r="C25" s="112"/>
      <c r="D25" s="40">
        <f>IF(OR(COUNT(D16:D19)&gt;1,COUNT(D21:D24)&gt;1,MAX(D16:D24)&gt;4),"kontrolli hindepunkte",SUM(D16:D19,D21:D24)/8*10)</f>
        <v>8.75</v>
      </c>
      <c r="E25" s="40">
        <f>IF(OR(COUNT(E16:E19)&gt;1,COUNT(E21:E24)&gt;1,MAX(E16:E24)&gt;4),"kontrolli hindepunkte",SUM(E16:E19,E21:E24)/8*10)</f>
        <v>7.5</v>
      </c>
      <c r="F25" s="40">
        <f>IF(OR(COUNT(F16:F19)&gt;1,COUNT(F21:F24)&gt;1,MAX(F16:F24)&gt;4),"kontrolli hindepunkte",SUM(F16:F19,F21:F24)/8*10)</f>
        <v>8.75</v>
      </c>
      <c r="G25" s="40">
        <f>IF(OR(COUNT(G16:G19)&gt;1,COUNT(G21:G24)&gt;1,MAX(G16:G24)&gt;4),"kontrolli hindepunkte",SUM(G16:G19,G21:G24)/8*10)</f>
        <v>6.25</v>
      </c>
      <c r="H25" s="40">
        <f>IF(OR(COUNT(H16:H19)&gt;1,COUNT(H21:H24)&gt;1,MAX(H16:H24)&gt;4),"kontrolli hindepunkte",SUM(H16:H19,H21:H24)/8*10)</f>
        <v>8.75</v>
      </c>
      <c r="I25" s="40">
        <f>SUM(D25:H25)/5</f>
        <v>8</v>
      </c>
    </row>
    <row r="26" spans="1:9" x14ac:dyDescent="0.25">
      <c r="A26" s="95" t="s">
        <v>84</v>
      </c>
      <c r="B26" s="84"/>
      <c r="C26" s="96"/>
      <c r="D26" s="96"/>
      <c r="E26" s="96"/>
      <c r="F26" s="96"/>
      <c r="G26" s="96"/>
      <c r="H26" s="96"/>
      <c r="I26" s="96"/>
    </row>
    <row r="27" spans="1:9" x14ac:dyDescent="0.25">
      <c r="A27" s="43"/>
      <c r="B27" s="97" t="s">
        <v>85</v>
      </c>
      <c r="C27" s="96"/>
      <c r="D27" s="96"/>
      <c r="E27" s="96"/>
      <c r="F27" s="96"/>
      <c r="G27" s="96"/>
      <c r="H27" s="96"/>
      <c r="I27" s="96"/>
    </row>
    <row r="28" spans="1:9" ht="13.5" customHeight="1" x14ac:dyDescent="0.25">
      <c r="A28" s="41" t="s">
        <v>86</v>
      </c>
      <c r="B28" s="42">
        <v>0.35</v>
      </c>
      <c r="C28" s="27">
        <v>1</v>
      </c>
      <c r="D28" s="74"/>
      <c r="E28" s="75"/>
      <c r="F28" s="75"/>
      <c r="G28" s="75"/>
      <c r="H28" s="75"/>
      <c r="I28" s="76"/>
    </row>
    <row r="29" spans="1:9" x14ac:dyDescent="0.25">
      <c r="A29" s="41" t="s">
        <v>87</v>
      </c>
      <c r="B29" s="54" t="s">
        <v>90</v>
      </c>
      <c r="C29" s="27">
        <v>2</v>
      </c>
      <c r="D29" s="74">
        <v>2</v>
      </c>
      <c r="E29" s="75"/>
      <c r="F29" s="75"/>
      <c r="G29" s="75"/>
      <c r="H29" s="75"/>
      <c r="I29" s="76"/>
    </row>
    <row r="30" spans="1:9" x14ac:dyDescent="0.25">
      <c r="A30" s="41" t="s">
        <v>88</v>
      </c>
      <c r="B30" s="54" t="s">
        <v>91</v>
      </c>
      <c r="C30" s="27">
        <v>3</v>
      </c>
      <c r="D30" s="74"/>
      <c r="E30" s="75"/>
      <c r="F30" s="75"/>
      <c r="G30" s="75"/>
      <c r="H30" s="75"/>
      <c r="I30" s="76"/>
    </row>
    <row r="31" spans="1:9" x14ac:dyDescent="0.25">
      <c r="A31" s="41" t="s">
        <v>89</v>
      </c>
      <c r="B31" s="54" t="s">
        <v>92</v>
      </c>
      <c r="C31" s="27">
        <v>4</v>
      </c>
      <c r="D31" s="74"/>
      <c r="E31" s="77"/>
      <c r="F31" s="77"/>
      <c r="G31" s="77"/>
      <c r="H31" s="77"/>
      <c r="I31" s="76"/>
    </row>
    <row r="32" spans="1:9" ht="29.25" customHeight="1" x14ac:dyDescent="0.25">
      <c r="A32" s="80" t="s">
        <v>102</v>
      </c>
      <c r="B32" s="81"/>
      <c r="C32" s="82"/>
      <c r="D32" s="68">
        <f>IF(OR(COUNT(D28:D31)&gt;1,MAX(D28:D31)&gt;4),"kontrolli hindepunkte",SUM(D28:D31)/4*5)</f>
        <v>2.5</v>
      </c>
      <c r="E32" s="69" t="str">
        <f t="shared" ref="E32:I32" si="3">IF(OR(COUNT(E23:E26)&gt;1,COUNT(E28:E31)&gt;1,MAX(E23:E31)&gt;4),"kontrolli hindepunkte",SUM(E23:E26,E28:E31)/8*10)</f>
        <v>kontrolli hindepunkte</v>
      </c>
      <c r="F32" s="69" t="str">
        <f t="shared" si="3"/>
        <v>kontrolli hindepunkte</v>
      </c>
      <c r="G32" s="69" t="str">
        <f t="shared" si="3"/>
        <v>kontrolli hindepunkte</v>
      </c>
      <c r="H32" s="69" t="str">
        <f t="shared" si="3"/>
        <v>kontrolli hindepunkte</v>
      </c>
      <c r="I32" s="70" t="str">
        <f t="shared" si="3"/>
        <v>kontrolli hindepunkte</v>
      </c>
    </row>
    <row r="33" spans="1:9" x14ac:dyDescent="0.25">
      <c r="A33" s="98" t="s">
        <v>93</v>
      </c>
      <c r="B33" s="96"/>
      <c r="C33" s="96"/>
      <c r="D33" s="96"/>
      <c r="E33" s="96"/>
      <c r="F33" s="96"/>
      <c r="G33" s="96"/>
      <c r="H33" s="96"/>
      <c r="I33" s="96"/>
    </row>
    <row r="34" spans="1:9" x14ac:dyDescent="0.25">
      <c r="A34" s="44"/>
      <c r="B34" s="114" t="s">
        <v>85</v>
      </c>
      <c r="C34" s="115"/>
      <c r="D34" s="115"/>
      <c r="E34" s="115"/>
      <c r="F34" s="115"/>
      <c r="G34" s="115"/>
      <c r="H34" s="115"/>
      <c r="I34" s="116"/>
    </row>
    <row r="35" spans="1:9" x14ac:dyDescent="0.25">
      <c r="A35" s="45" t="s">
        <v>94</v>
      </c>
      <c r="B35" s="46">
        <v>0.25</v>
      </c>
      <c r="C35" s="48">
        <v>1</v>
      </c>
      <c r="D35" s="78"/>
      <c r="E35" s="79"/>
      <c r="F35" s="79"/>
      <c r="G35" s="79"/>
      <c r="H35" s="79"/>
      <c r="I35" s="76"/>
    </row>
    <row r="36" spans="1:9" x14ac:dyDescent="0.25">
      <c r="A36" s="45" t="s">
        <v>95</v>
      </c>
      <c r="B36" s="47" t="s">
        <v>98</v>
      </c>
      <c r="C36" s="48">
        <v>2</v>
      </c>
      <c r="D36" s="78"/>
      <c r="E36" s="79"/>
      <c r="F36" s="79"/>
      <c r="G36" s="79"/>
      <c r="H36" s="79"/>
      <c r="I36" s="76"/>
    </row>
    <row r="37" spans="1:9" x14ac:dyDescent="0.25">
      <c r="A37" s="45" t="s">
        <v>96</v>
      </c>
      <c r="B37" s="47" t="s">
        <v>99</v>
      </c>
      <c r="C37" s="48">
        <v>3</v>
      </c>
      <c r="D37" s="78"/>
      <c r="E37" s="79"/>
      <c r="F37" s="79"/>
      <c r="G37" s="79"/>
      <c r="H37" s="79"/>
      <c r="I37" s="76"/>
    </row>
    <row r="38" spans="1:9" x14ac:dyDescent="0.25">
      <c r="A38" s="45" t="s">
        <v>97</v>
      </c>
      <c r="B38" s="47" t="s">
        <v>100</v>
      </c>
      <c r="C38" s="48">
        <v>4</v>
      </c>
      <c r="D38" s="78"/>
      <c r="E38" s="79"/>
      <c r="F38" s="79"/>
      <c r="G38" s="79"/>
      <c r="H38" s="79"/>
      <c r="I38" s="76"/>
    </row>
    <row r="39" spans="1:9" ht="30" customHeight="1" x14ac:dyDescent="0.25">
      <c r="A39" s="83" t="s">
        <v>102</v>
      </c>
      <c r="B39" s="84"/>
      <c r="C39" s="84"/>
      <c r="D39" s="71">
        <f>IF(OR(COUNT(D35:D38)&gt;1,MAX(D35:D38)&gt;4),"kontrolli hindepunkte",SUM(D35:D38)/4*5)</f>
        <v>0</v>
      </c>
      <c r="E39" s="72">
        <f t="shared" ref="E39:I39" si="4">IF(OR(COUNT(E30:E33)&gt;1,COUNT(E35:E38)&gt;1,MAX(E30:E38)&gt;4),"kontrolli hindepunkte",SUM(E30:E33,E35:E38)/8*10)</f>
        <v>0</v>
      </c>
      <c r="F39" s="72">
        <f t="shared" si="4"/>
        <v>0</v>
      </c>
      <c r="G39" s="72">
        <f t="shared" si="4"/>
        <v>0</v>
      </c>
      <c r="H39" s="72">
        <f t="shared" si="4"/>
        <v>0</v>
      </c>
      <c r="I39" s="73">
        <f t="shared" si="4"/>
        <v>0</v>
      </c>
    </row>
    <row r="40" spans="1:9" x14ac:dyDescent="0.25">
      <c r="A40" s="104" t="s">
        <v>33</v>
      </c>
      <c r="B40" s="104"/>
      <c r="C40" s="104"/>
      <c r="D40" s="104"/>
      <c r="E40" s="104"/>
      <c r="F40" s="104"/>
      <c r="G40" s="104"/>
      <c r="H40" s="104"/>
      <c r="I40" s="104"/>
    </row>
    <row r="41" spans="1:9" ht="30" x14ac:dyDescent="0.25">
      <c r="A41" s="16" t="s">
        <v>34</v>
      </c>
      <c r="B41" s="54" t="s">
        <v>35</v>
      </c>
      <c r="C41" s="15" t="s">
        <v>6</v>
      </c>
      <c r="D41" s="29">
        <v>4</v>
      </c>
      <c r="E41" s="29">
        <v>4</v>
      </c>
      <c r="F41" s="29">
        <v>2</v>
      </c>
      <c r="G41" s="29">
        <v>3</v>
      </c>
      <c r="H41" s="29">
        <v>4</v>
      </c>
      <c r="I41" s="32">
        <f>SUM(D41:H41)/5</f>
        <v>3.4</v>
      </c>
    </row>
    <row r="42" spans="1:9" ht="30.75" customHeight="1" x14ac:dyDescent="0.25">
      <c r="A42" s="109" t="s">
        <v>73</v>
      </c>
      <c r="B42" s="81"/>
      <c r="C42" s="82"/>
      <c r="D42" s="30">
        <f>IF(OR(D41=0,D41=1,D41=2,D41=3,D41=4),D41/4*10,"kontrolli hindepunkte")</f>
        <v>10</v>
      </c>
      <c r="E42" s="30">
        <f>IF(OR(E41=0,E41=1,E41=2,E41=3,E41=4),E41/4*10,"kontrolli hindepunkte")</f>
        <v>10</v>
      </c>
      <c r="F42" s="30">
        <f>IF(OR(F41=0,F41=1,F41=2,F41=3,F41=4),F41/4*10,"kontrolli hindepunkte")</f>
        <v>5</v>
      </c>
      <c r="G42" s="30">
        <f>IF(OR(G41=0,G41=1,G41=2,G41=3,G41=4),G41/4*10,"kontrolli hindepunkte")</f>
        <v>7.5</v>
      </c>
      <c r="H42" s="30">
        <f>IF(OR(H41=0,H41=1,H41=2,H41=3,H41=4),H41/4*10,"kontrolli hindepunkte")</f>
        <v>10</v>
      </c>
      <c r="I42" s="32">
        <f>SUM(D42:H42)/5</f>
        <v>8.5</v>
      </c>
    </row>
    <row r="43" spans="1:9" x14ac:dyDescent="0.25">
      <c r="A43" s="108" t="s">
        <v>36</v>
      </c>
      <c r="B43" s="77"/>
      <c r="C43" s="77"/>
      <c r="D43" s="77"/>
      <c r="E43" s="77"/>
      <c r="F43" s="77"/>
      <c r="G43" s="77"/>
      <c r="H43" s="77"/>
      <c r="I43" s="76"/>
    </row>
    <row r="44" spans="1:9" ht="45" x14ac:dyDescent="0.25">
      <c r="A44" s="16" t="s">
        <v>37</v>
      </c>
      <c r="B44" s="54" t="s">
        <v>40</v>
      </c>
      <c r="C44" s="15" t="s">
        <v>6</v>
      </c>
      <c r="D44" s="6">
        <v>4</v>
      </c>
      <c r="E44" s="6">
        <v>4</v>
      </c>
      <c r="F44" s="6">
        <v>4</v>
      </c>
      <c r="G44" s="6">
        <v>4</v>
      </c>
      <c r="H44" s="6">
        <v>4</v>
      </c>
      <c r="I44" s="32">
        <f>SUM(D44:H44)/5</f>
        <v>4</v>
      </c>
    </row>
    <row r="45" spans="1:9" ht="60" x14ac:dyDescent="0.25">
      <c r="A45" s="16" t="s">
        <v>38</v>
      </c>
      <c r="B45" s="54" t="s">
        <v>41</v>
      </c>
      <c r="C45" s="15" t="s">
        <v>6</v>
      </c>
      <c r="D45" s="6">
        <v>4</v>
      </c>
      <c r="E45" s="6">
        <v>3</v>
      </c>
      <c r="F45" s="6">
        <v>4</v>
      </c>
      <c r="G45" s="6">
        <v>4</v>
      </c>
      <c r="H45" s="6">
        <v>4</v>
      </c>
      <c r="I45" s="32">
        <f t="shared" ref="I45:I50" si="5">SUM(D45:H45)/5</f>
        <v>3.8</v>
      </c>
    </row>
    <row r="46" spans="1:9" ht="63" customHeight="1" x14ac:dyDescent="0.25">
      <c r="A46" s="16" t="s">
        <v>39</v>
      </c>
      <c r="B46" s="28" t="s">
        <v>42</v>
      </c>
      <c r="C46" s="15" t="s">
        <v>6</v>
      </c>
      <c r="D46" s="6">
        <v>4</v>
      </c>
      <c r="E46" s="6">
        <v>2</v>
      </c>
      <c r="F46" s="6">
        <v>4</v>
      </c>
      <c r="G46" s="6">
        <v>4</v>
      </c>
      <c r="H46" s="6">
        <v>4</v>
      </c>
      <c r="I46" s="32">
        <f t="shared" si="5"/>
        <v>3.6</v>
      </c>
    </row>
    <row r="47" spans="1:9" ht="29.25" customHeight="1" x14ac:dyDescent="0.25">
      <c r="A47" s="113" t="s">
        <v>74</v>
      </c>
      <c r="B47" s="77"/>
      <c r="C47" s="76"/>
      <c r="D47" s="30">
        <f>IF(AND(OR(D44=0,D44=1,D44=2,D44=3,D44=4),OR(D45=0,D45=1,D45=2,D45=3,D45=4),OR(D46=0,D46=1,D46=2,D46=3,D46=4)),SUM(D44:D46)/12*20,"kontrolli hindepunkte")</f>
        <v>20</v>
      </c>
      <c r="E47" s="30">
        <f>IF(AND(OR(E44=0,E44=1,E44=2,E44=3,E44=4),OR(E45=0,E45=1,E45=2,E45=3,E45=4),OR(E46=0,E46=1,E46=2,E46=3,E46=4)),SUM(E44:E46)/12*20,"kontrolli hindepunkte")</f>
        <v>15</v>
      </c>
      <c r="F47" s="30">
        <f>IF(AND(OR(F44=0,F44=1,F44=2,F44=3,F44=4),OR(F45=0,F45=1,F45=2,F45=3,F45=4),OR(F46=0,F46=1,F46=2,F46=3,F46=4)),SUM(F44:F46)/12*20,"kontrolli hindepunkte")</f>
        <v>20</v>
      </c>
      <c r="G47" s="30">
        <f>IF(AND(OR(G44=0,G44=1,G44=2,G44=3,G44=4),OR(G45=0,G45=1,G45=2,G45=3,G45=4),OR(G46=0,G46=1,G46=2,G46=3,G46=4)),SUM(G44:G46)/12*20,"kontrolli hindepunkte")</f>
        <v>20</v>
      </c>
      <c r="H47" s="30">
        <f>IF(AND(OR(H44=0,H44=1,H44=2,H44=3,H44=4),OR(H45=0,H45=1,H45=2,H45=3,H45=4),OR(H46=0,H46=1,H46=2,H46=3,H46=4)),SUM(H44:H46)/12*20,"kontrolli hindepunkte")</f>
        <v>20</v>
      </c>
      <c r="I47" s="51">
        <f t="shared" si="5"/>
        <v>19</v>
      </c>
    </row>
    <row r="48" spans="1:9" x14ac:dyDescent="0.25">
      <c r="A48" s="105" t="s">
        <v>43</v>
      </c>
      <c r="B48" s="106"/>
      <c r="C48" s="106"/>
      <c r="D48" s="106"/>
      <c r="E48" s="106"/>
      <c r="F48" s="106"/>
      <c r="G48" s="106"/>
      <c r="H48" s="106"/>
      <c r="I48" s="107"/>
    </row>
    <row r="49" spans="1:20" ht="30" x14ac:dyDescent="0.25">
      <c r="A49" s="16" t="s">
        <v>44</v>
      </c>
      <c r="B49" s="54" t="s">
        <v>45</v>
      </c>
      <c r="C49" s="15" t="s">
        <v>6</v>
      </c>
      <c r="D49" s="6">
        <v>4</v>
      </c>
      <c r="E49" s="6">
        <v>4</v>
      </c>
      <c r="F49" s="6">
        <v>4</v>
      </c>
      <c r="G49" s="6">
        <v>4</v>
      </c>
      <c r="H49" s="6">
        <v>4</v>
      </c>
      <c r="I49" s="32">
        <f t="shared" si="5"/>
        <v>4</v>
      </c>
    </row>
    <row r="50" spans="1:20" ht="30" customHeight="1" x14ac:dyDescent="0.25">
      <c r="A50" s="113" t="s">
        <v>73</v>
      </c>
      <c r="B50" s="77"/>
      <c r="C50" s="76"/>
      <c r="D50" s="30">
        <f>IF(OR(D49=0,D49=1,D49=2,D49=3,D49=4),D49/4*10,"kontrolli hindepunkte")</f>
        <v>10</v>
      </c>
      <c r="E50" s="30">
        <f>IF(OR(E49=0,E49=1,E49=2,E49=3,E49=4),E49/4*10,"kontrolli hindepunkte")</f>
        <v>10</v>
      </c>
      <c r="F50" s="30">
        <f>IF(OR(F49=0,F49=1,F49=2,F49=3,F49=4),F49/4*10,"kontrolli hindepunkte")</f>
        <v>10</v>
      </c>
      <c r="G50" s="30">
        <f>IF(OR(G49=0,G49=1,G49=2,G49=3,G49=4),G49/4*10,"kontrolli hindepunkte")</f>
        <v>10</v>
      </c>
      <c r="H50" s="30">
        <f>IF(OR(H49=0,H49=1,H49=2,H49=3,H49=4),H49/4*10,"kontrolli hindepunkte")</f>
        <v>10</v>
      </c>
      <c r="I50" s="32">
        <f t="shared" si="5"/>
        <v>10</v>
      </c>
    </row>
    <row r="51" spans="1:20" x14ac:dyDescent="0.25">
      <c r="A51" s="108" t="s">
        <v>51</v>
      </c>
      <c r="B51" s="77"/>
      <c r="C51" s="77"/>
      <c r="D51" s="77"/>
      <c r="E51" s="77"/>
      <c r="F51" s="77"/>
      <c r="G51" s="77"/>
      <c r="H51" s="77"/>
      <c r="I51" s="76"/>
    </row>
    <row r="52" spans="1:20" ht="15" customHeight="1" x14ac:dyDescent="0.25">
      <c r="A52" s="88" t="s">
        <v>46</v>
      </c>
      <c r="B52" s="89" t="s">
        <v>52</v>
      </c>
      <c r="C52" s="90"/>
      <c r="D52" s="90"/>
      <c r="E52" s="90"/>
      <c r="F52" s="90"/>
      <c r="G52" s="90"/>
      <c r="H52" s="90"/>
      <c r="I52" s="91"/>
    </row>
    <row r="53" spans="1:20" ht="15" hidden="1" customHeight="1" x14ac:dyDescent="0.25">
      <c r="A53" s="88"/>
      <c r="B53" s="92"/>
      <c r="C53" s="93"/>
      <c r="D53" s="93"/>
      <c r="E53" s="93"/>
      <c r="F53" s="93"/>
      <c r="G53" s="93"/>
      <c r="H53" s="93"/>
      <c r="I53" s="94"/>
    </row>
    <row r="54" spans="1:20" x14ac:dyDescent="0.25">
      <c r="A54" s="16" t="s">
        <v>47</v>
      </c>
      <c r="B54" s="54" t="s">
        <v>53</v>
      </c>
      <c r="C54" s="15">
        <v>1</v>
      </c>
      <c r="D54" s="6"/>
      <c r="E54" s="6"/>
      <c r="F54" s="6"/>
      <c r="G54" s="6"/>
      <c r="H54" s="6"/>
      <c r="I54" s="32">
        <f t="shared" ref="I54:I58" si="6">SUM(D54:H54)/5</f>
        <v>0</v>
      </c>
    </row>
    <row r="55" spans="1:20" x14ac:dyDescent="0.25">
      <c r="A55" s="16" t="s">
        <v>48</v>
      </c>
      <c r="B55" s="54" t="s">
        <v>54</v>
      </c>
      <c r="C55" s="15">
        <v>2</v>
      </c>
      <c r="D55" s="6" t="s">
        <v>70</v>
      </c>
      <c r="E55" s="6"/>
      <c r="F55" s="6"/>
      <c r="G55" s="6"/>
      <c r="H55" s="6"/>
      <c r="I55" s="32">
        <f t="shared" si="6"/>
        <v>0</v>
      </c>
    </row>
    <row r="56" spans="1:20" x14ac:dyDescent="0.25">
      <c r="A56" s="16" t="s">
        <v>49</v>
      </c>
      <c r="B56" s="54" t="s">
        <v>55</v>
      </c>
      <c r="C56" s="15">
        <v>3</v>
      </c>
      <c r="D56" s="6">
        <v>3</v>
      </c>
      <c r="E56" s="6">
        <v>3</v>
      </c>
      <c r="F56" s="6">
        <v>3</v>
      </c>
      <c r="G56" s="6">
        <v>3</v>
      </c>
      <c r="H56" s="6">
        <v>3</v>
      </c>
      <c r="I56" s="32">
        <f t="shared" si="6"/>
        <v>3</v>
      </c>
    </row>
    <row r="57" spans="1:20" x14ac:dyDescent="0.25">
      <c r="A57" s="16" t="s">
        <v>50</v>
      </c>
      <c r="B57" s="54" t="s">
        <v>56</v>
      </c>
      <c r="C57" s="15">
        <v>4</v>
      </c>
      <c r="D57" s="6"/>
      <c r="E57" s="6"/>
      <c r="F57" s="6"/>
      <c r="G57" s="6"/>
      <c r="H57" s="6"/>
      <c r="I57" s="32">
        <f t="shared" si="6"/>
        <v>0</v>
      </c>
    </row>
    <row r="58" spans="1:20" ht="30.75" customHeight="1" x14ac:dyDescent="0.25">
      <c r="A58" s="80" t="s">
        <v>75</v>
      </c>
      <c r="B58" s="81"/>
      <c r="C58" s="82"/>
      <c r="D58" s="30">
        <f>IF(OR(COUNT(D54:D57)&gt;1,MAX(D54:D57)&gt;4),"kontrolli hindepunkte",SUM(D54:D57)/4*20)</f>
        <v>15</v>
      </c>
      <c r="E58" s="30">
        <f>IF(OR(COUNT(E54:E57)&gt;1,MAX(E54:E57)&gt;4),"kontrolli hindepunkte",SUM(E54:E57)/4*20)</f>
        <v>15</v>
      </c>
      <c r="F58" s="30">
        <f>IF(OR(COUNT(F54:F57)&gt;1,MAX(F54:F57)&gt;4),"kontrolli hindepunkte",SUM(F54:F57)/4*20)</f>
        <v>15</v>
      </c>
      <c r="G58" s="30">
        <f>IF(OR(COUNT(G54:G57)&gt;1,MAX(G54:G57)&gt;4),"kontrolli hindepunkte",SUM(G54:G57)/4*20)</f>
        <v>15</v>
      </c>
      <c r="H58" s="30">
        <f>IF(OR(COUNT(H54:H57)&gt;1,MAX(H54:H57)&gt;4),"kontrolli hindepunkte",SUM(H54:H57)/4*20)</f>
        <v>15</v>
      </c>
      <c r="I58" s="32">
        <f t="shared" si="6"/>
        <v>15</v>
      </c>
    </row>
    <row r="59" spans="1:20" x14ac:dyDescent="0.25">
      <c r="A59" s="11" t="s">
        <v>57</v>
      </c>
      <c r="B59" s="12"/>
      <c r="C59" s="17"/>
      <c r="D59" s="17"/>
      <c r="E59" s="17"/>
      <c r="F59" s="17"/>
      <c r="G59" s="17"/>
      <c r="H59" s="17"/>
      <c r="I59" s="17"/>
    </row>
    <row r="60" spans="1:20" ht="15" customHeight="1" x14ac:dyDescent="0.25">
      <c r="A60" s="88" t="s">
        <v>58</v>
      </c>
      <c r="B60" s="103" t="s">
        <v>59</v>
      </c>
      <c r="C60" s="103"/>
      <c r="D60" s="103"/>
      <c r="E60" s="103"/>
      <c r="F60" s="103"/>
      <c r="G60" s="103"/>
      <c r="H60" s="103"/>
      <c r="I60" s="103"/>
    </row>
    <row r="61" spans="1:20" ht="0.75" customHeight="1" x14ac:dyDescent="0.25">
      <c r="A61" s="88"/>
      <c r="B61" s="103"/>
      <c r="C61" s="103"/>
      <c r="D61" s="103"/>
      <c r="E61" s="103"/>
      <c r="F61" s="103"/>
      <c r="G61" s="103"/>
      <c r="H61" s="103"/>
      <c r="I61" s="103"/>
    </row>
    <row r="62" spans="1:20" x14ac:dyDescent="0.25">
      <c r="A62" s="16" t="s">
        <v>60</v>
      </c>
      <c r="B62" s="54" t="s">
        <v>66</v>
      </c>
      <c r="C62" s="15">
        <v>1</v>
      </c>
      <c r="D62" s="6"/>
      <c r="E62" s="6">
        <v>1</v>
      </c>
      <c r="F62" s="6"/>
      <c r="G62" s="6"/>
      <c r="H62" s="6"/>
      <c r="I62" s="32">
        <f t="shared" ref="I62:I68" si="7">SUM(D62:H62)/5</f>
        <v>0.2</v>
      </c>
    </row>
    <row r="63" spans="1:20" x14ac:dyDescent="0.25">
      <c r="A63" s="16" t="s">
        <v>61</v>
      </c>
      <c r="B63" s="54" t="s">
        <v>67</v>
      </c>
      <c r="C63" s="15">
        <v>2</v>
      </c>
      <c r="D63" s="6"/>
      <c r="E63" s="6"/>
      <c r="F63" s="6"/>
      <c r="G63" s="6"/>
      <c r="H63" s="6"/>
      <c r="I63" s="32">
        <f t="shared" si="7"/>
        <v>0</v>
      </c>
    </row>
    <row r="64" spans="1:20" x14ac:dyDescent="0.25">
      <c r="A64" s="16" t="s">
        <v>62</v>
      </c>
      <c r="B64" s="54" t="s">
        <v>68</v>
      </c>
      <c r="C64" s="15">
        <v>3</v>
      </c>
      <c r="D64" s="6"/>
      <c r="E64" s="6"/>
      <c r="F64" s="6"/>
      <c r="G64" s="6"/>
      <c r="H64" s="6"/>
      <c r="I64" s="32">
        <f t="shared" si="7"/>
        <v>0</v>
      </c>
      <c r="T64" t="s">
        <v>70</v>
      </c>
    </row>
    <row r="65" spans="1:10" x14ac:dyDescent="0.25">
      <c r="A65" s="16" t="s">
        <v>63</v>
      </c>
      <c r="B65" s="54" t="s">
        <v>69</v>
      </c>
      <c r="C65" s="15">
        <v>4</v>
      </c>
      <c r="D65" s="6">
        <v>4</v>
      </c>
      <c r="E65" s="6"/>
      <c r="F65" s="6">
        <v>4</v>
      </c>
      <c r="G65" s="6">
        <v>4</v>
      </c>
      <c r="H65" s="6">
        <v>4</v>
      </c>
      <c r="I65" s="32">
        <f t="shared" si="7"/>
        <v>3.2</v>
      </c>
    </row>
    <row r="66" spans="1:10" ht="45" x14ac:dyDescent="0.25">
      <c r="A66" s="31" t="s">
        <v>64</v>
      </c>
      <c r="B66" s="54" t="s">
        <v>65</v>
      </c>
      <c r="C66" s="15" t="s">
        <v>6</v>
      </c>
      <c r="D66" s="6">
        <v>4</v>
      </c>
      <c r="E66" s="6">
        <v>3</v>
      </c>
      <c r="F66" s="6">
        <v>4</v>
      </c>
      <c r="G66" s="6">
        <v>4</v>
      </c>
      <c r="H66" s="6">
        <v>4</v>
      </c>
      <c r="I66" s="32">
        <f t="shared" si="7"/>
        <v>3.8</v>
      </c>
    </row>
    <row r="67" spans="1:10" ht="31.5" customHeight="1" x14ac:dyDescent="0.25">
      <c r="A67" s="80" t="s">
        <v>72</v>
      </c>
      <c r="B67" s="77"/>
      <c r="C67" s="76"/>
      <c r="D67" s="30">
        <f>IF(COUNT(D62:D65)&gt;1,"kontrolli hindepunkte",IF(AND(OR(D66=0,D66=1,D66=2,D66=3,D66=4),OR(D62=0,D62=1),OR(D63=0,D63=2),OR(D64=0,D64=3),OR(D65=0,D65=4)),SUM(D62:D66)/8*10,"kontrolli hindepunkte"))</f>
        <v>10</v>
      </c>
      <c r="E67" s="30">
        <f>IF(COUNT(E62:E65)&gt;1,"kontrolli hindepunkte",IF(AND(OR(E66=0,E66=1,E66=2,E66=3,E66=4),OR(E62=0,E62=1),OR(E63=0,E63=2),OR(E64=0,E64=3),OR(E65=0,E65=4)),SUM(E62:E66)/8*10,"kontrolli hindepunkte"))</f>
        <v>5</v>
      </c>
      <c r="F67" s="30">
        <f>IF(COUNT(F62:F65)&gt;1,"kontrolli hindepunkte",IF(AND(OR(F66=0,F66=1,F66=2,F66=3,F66=4),OR(F62=0,F62=1),OR(F63=0,F63=2),OR(F64=0,F64=3),OR(F65=0,F65=4)),SUM(F62:F66)/8*10,"kontrolli hindepunkte"))</f>
        <v>10</v>
      </c>
      <c r="G67" s="30">
        <f>IF(COUNT(G62:G65)&gt;1,"kontrolli hindepunkte",IF(AND(OR(G66=0,G66=1,G66=2,G66=3,G66=4),OR(G62=0,G62=1),OR(G63=0,G63=2),OR(G64=0,G64=3),OR(G65=0,G65=4)),SUM(G62:G66)/8*10,"kontrolli hindepunkte"))</f>
        <v>10</v>
      </c>
      <c r="H67" s="30">
        <f>IF(COUNT(H62:H65)&gt;1,"kontrolli hindepunkte",IF(AND(OR(H66=0,H66=1,H66=2,H66=3,H66=4),OR(H62=0,H62=1),OR(H63=0,H63=2),OR(H64=0,H64=3),OR(H65=0,H65=4)),SUM(H62:H66)/8*10,"kontrolli hindepunkte"))</f>
        <v>10</v>
      </c>
      <c r="I67" s="32">
        <f t="shared" si="7"/>
        <v>9</v>
      </c>
    </row>
    <row r="68" spans="1:10" ht="31.5" customHeight="1" x14ac:dyDescent="0.25">
      <c r="A68" s="80" t="s">
        <v>103</v>
      </c>
      <c r="B68" s="81"/>
      <c r="C68" s="82"/>
      <c r="D68" s="30">
        <f>D12+D25+D42+D47+D50+D58+D67</f>
        <v>86.607142857142861</v>
      </c>
      <c r="E68" s="30">
        <f>E12+E25+E42+E47+E50+E58+E67</f>
        <v>74.285714285714278</v>
      </c>
      <c r="F68" s="30">
        <f>F12+F25+F42+F47+F50+F58+F67</f>
        <v>80.535714285714278</v>
      </c>
      <c r="G68" s="30">
        <f>G12+G25+G42+G47+G50+G58+G67</f>
        <v>79.464285714285722</v>
      </c>
      <c r="H68" s="30">
        <f>H12+H25+H42+H47+H50+H58+H67</f>
        <v>83.392857142857139</v>
      </c>
      <c r="I68" s="55">
        <f t="shared" si="7"/>
        <v>80.857142857142847</v>
      </c>
    </row>
    <row r="69" spans="1:10" ht="30" customHeight="1" x14ac:dyDescent="0.25">
      <c r="A69" s="80" t="s">
        <v>104</v>
      </c>
      <c r="B69" s="81"/>
      <c r="C69" s="82"/>
      <c r="D69" s="85">
        <f>SUM(D32,D39)</f>
        <v>2.5</v>
      </c>
      <c r="E69" s="85"/>
      <c r="F69" s="85"/>
      <c r="G69" s="85"/>
      <c r="H69" s="85"/>
      <c r="I69" s="85"/>
    </row>
    <row r="70" spans="1:10" x14ac:dyDescent="0.25">
      <c r="A70" s="67" t="s">
        <v>105</v>
      </c>
      <c r="B70" s="67"/>
      <c r="C70" s="67"/>
      <c r="D70" s="67"/>
      <c r="E70" s="67"/>
      <c r="F70" s="67"/>
      <c r="G70" s="67"/>
      <c r="H70" s="67"/>
      <c r="I70" s="49">
        <f>SUM(I68,D69)</f>
        <v>83.357142857142847</v>
      </c>
      <c r="J70" s="23"/>
    </row>
  </sheetData>
  <mergeCells count="42">
    <mergeCell ref="A70:H70"/>
    <mergeCell ref="A60:A61"/>
    <mergeCell ref="B60:I61"/>
    <mergeCell ref="A67:C67"/>
    <mergeCell ref="A68:C68"/>
    <mergeCell ref="A69:C69"/>
    <mergeCell ref="D69:I69"/>
    <mergeCell ref="A58:C58"/>
    <mergeCell ref="A39:C39"/>
    <mergeCell ref="D39:I39"/>
    <mergeCell ref="A40:I40"/>
    <mergeCell ref="A42:C42"/>
    <mergeCell ref="A43:I43"/>
    <mergeCell ref="A47:C47"/>
    <mergeCell ref="A48:I48"/>
    <mergeCell ref="A50:C50"/>
    <mergeCell ref="A51:I51"/>
    <mergeCell ref="A52:A53"/>
    <mergeCell ref="B52:I53"/>
    <mergeCell ref="D38:I38"/>
    <mergeCell ref="B27:I27"/>
    <mergeCell ref="D28:I28"/>
    <mergeCell ref="D29:I29"/>
    <mergeCell ref="D30:I30"/>
    <mergeCell ref="D31:I31"/>
    <mergeCell ref="A32:C32"/>
    <mergeCell ref="D32:I32"/>
    <mergeCell ref="A33:I33"/>
    <mergeCell ref="B34:I34"/>
    <mergeCell ref="D35:I35"/>
    <mergeCell ref="D36:I36"/>
    <mergeCell ref="D37:I37"/>
    <mergeCell ref="J8:M8"/>
    <mergeCell ref="A26:I26"/>
    <mergeCell ref="A2:I2"/>
    <mergeCell ref="A4:B4"/>
    <mergeCell ref="C4:I4"/>
    <mergeCell ref="A12:C12"/>
    <mergeCell ref="A13:I13"/>
    <mergeCell ref="A14:A15"/>
    <mergeCell ref="B14:I15"/>
    <mergeCell ref="A25:C25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B8" sqref="B8"/>
    </sheetView>
  </sheetViews>
  <sheetFormatPr defaultRowHeight="15" x14ac:dyDescent="0.25"/>
  <cols>
    <col min="1" max="1" width="5.7109375" customWidth="1"/>
    <col min="2" max="2" width="61.85546875" customWidth="1"/>
    <col min="3" max="3" width="7.7109375" customWidth="1"/>
    <col min="4" max="9" width="12.7109375" customWidth="1"/>
    <col min="10" max="10" width="3.140625" customWidth="1"/>
    <col min="11" max="12" width="4" customWidth="1"/>
    <col min="13" max="13" width="4.42578125" customWidth="1"/>
    <col min="14" max="14" width="4.85546875" customWidth="1"/>
    <col min="15" max="15" width="7.42578125" customWidth="1"/>
    <col min="16" max="16" width="4.28515625" customWidth="1"/>
    <col min="17" max="17" width="4.85546875" customWidth="1"/>
    <col min="18" max="18" width="7.28515625" customWidth="1"/>
    <col min="19" max="19" width="11.5703125" customWidth="1"/>
    <col min="20" max="20" width="8.7109375" customWidth="1"/>
  </cols>
  <sheetData>
    <row r="1" spans="1:21" x14ac:dyDescent="0.25">
      <c r="A1" s="33" t="s">
        <v>70</v>
      </c>
      <c r="B1" s="33"/>
      <c r="C1" s="33"/>
      <c r="D1" s="33"/>
      <c r="E1" s="33"/>
      <c r="F1" s="33"/>
      <c r="G1" s="33"/>
      <c r="H1" s="33"/>
      <c r="I1" s="33"/>
    </row>
    <row r="2" spans="1:21" s="56" customFormat="1" ht="32.25" customHeight="1" x14ac:dyDescent="0.25">
      <c r="A2" s="86" t="s">
        <v>101</v>
      </c>
      <c r="B2" s="87"/>
      <c r="C2" s="87"/>
      <c r="D2" s="87"/>
      <c r="E2" s="87"/>
      <c r="F2" s="87"/>
      <c r="G2" s="87"/>
      <c r="H2" s="87"/>
      <c r="I2" s="87"/>
    </row>
    <row r="3" spans="1:21" s="56" customFormat="1" x14ac:dyDescent="0.25">
      <c r="A3" s="35"/>
      <c r="B3" s="34"/>
      <c r="C3" s="34"/>
      <c r="D3" s="34"/>
      <c r="E3" s="34"/>
      <c r="F3" s="34"/>
      <c r="G3" s="34"/>
      <c r="H3" s="34"/>
      <c r="I3" s="34"/>
    </row>
    <row r="4" spans="1:21" s="56" customFormat="1" x14ac:dyDescent="0.25">
      <c r="A4" s="120" t="s">
        <v>4</v>
      </c>
      <c r="B4" s="121"/>
      <c r="C4" s="117">
        <f>'hindepunktide koond'!A19</f>
        <v>642215780016</v>
      </c>
      <c r="D4" s="118"/>
      <c r="E4" s="118"/>
      <c r="F4" s="118"/>
      <c r="G4" s="118"/>
      <c r="H4" s="118"/>
      <c r="I4" s="119"/>
    </row>
    <row r="5" spans="1:21" s="56" customFormat="1" ht="15.75" x14ac:dyDescent="0.25">
      <c r="A5" s="3"/>
      <c r="D5" s="52"/>
      <c r="E5" s="57"/>
      <c r="F5" s="57"/>
      <c r="G5" s="57"/>
      <c r="H5" s="57"/>
      <c r="I5" s="57"/>
    </row>
    <row r="6" spans="1:21" ht="51" customHeight="1" x14ac:dyDescent="0.25">
      <c r="A6" s="5"/>
      <c r="B6" s="55" t="s">
        <v>1</v>
      </c>
      <c r="C6" s="20" t="s">
        <v>7</v>
      </c>
      <c r="D6" s="20" t="s">
        <v>78</v>
      </c>
      <c r="E6" s="20" t="s">
        <v>79</v>
      </c>
      <c r="F6" s="20" t="s">
        <v>80</v>
      </c>
      <c r="G6" s="20" t="s">
        <v>81</v>
      </c>
      <c r="H6" s="20" t="s">
        <v>82</v>
      </c>
      <c r="I6" s="37" t="s">
        <v>83</v>
      </c>
      <c r="J6" s="4"/>
      <c r="K6" s="4"/>
      <c r="L6" s="4"/>
      <c r="M6" s="4"/>
      <c r="N6" s="4"/>
      <c r="O6" s="4"/>
      <c r="P6" s="4"/>
    </row>
    <row r="7" spans="1:21" x14ac:dyDescent="0.25">
      <c r="A7" s="12" t="s">
        <v>0</v>
      </c>
      <c r="B7" s="8"/>
      <c r="C7" s="21"/>
      <c r="D7" s="7"/>
      <c r="E7" s="7"/>
      <c r="F7" s="7"/>
      <c r="G7" s="7"/>
      <c r="H7" s="7"/>
      <c r="I7" s="22"/>
    </row>
    <row r="8" spans="1:21" ht="45" x14ac:dyDescent="0.25">
      <c r="A8" s="16" t="s">
        <v>2</v>
      </c>
      <c r="B8" s="19" t="s">
        <v>3</v>
      </c>
      <c r="C8" s="25" t="s">
        <v>6</v>
      </c>
      <c r="D8" s="24">
        <v>4</v>
      </c>
      <c r="E8" s="24">
        <v>3</v>
      </c>
      <c r="F8" s="24">
        <v>4</v>
      </c>
      <c r="G8" s="24">
        <v>4</v>
      </c>
      <c r="H8" s="24">
        <v>4</v>
      </c>
      <c r="I8" s="38">
        <f>SUM(D8:H8)/5</f>
        <v>3.8</v>
      </c>
      <c r="J8" s="99" t="s">
        <v>70</v>
      </c>
      <c r="K8" s="100"/>
      <c r="L8" s="100"/>
      <c r="M8" s="100"/>
      <c r="N8" s="1"/>
      <c r="O8" s="1"/>
      <c r="P8" s="1"/>
      <c r="Q8" s="1"/>
      <c r="R8" s="1"/>
      <c r="S8" s="1"/>
    </row>
    <row r="9" spans="1:21" ht="45" x14ac:dyDescent="0.25">
      <c r="A9" s="16" t="s">
        <v>5</v>
      </c>
      <c r="B9" s="54" t="s">
        <v>8</v>
      </c>
      <c r="C9" s="15">
        <v>2</v>
      </c>
      <c r="D9" s="6"/>
      <c r="E9" s="6"/>
      <c r="F9" s="6"/>
      <c r="G9" s="6"/>
      <c r="H9" s="6"/>
      <c r="I9" s="38">
        <f t="shared" ref="I9:I11" si="0">SUM(D9:H9)/5</f>
        <v>0</v>
      </c>
      <c r="T9" t="s">
        <v>70</v>
      </c>
    </row>
    <row r="10" spans="1:21" ht="45" x14ac:dyDescent="0.25">
      <c r="A10" s="16" t="s">
        <v>9</v>
      </c>
      <c r="B10" s="54" t="s">
        <v>10</v>
      </c>
      <c r="C10" s="15" t="s">
        <v>6</v>
      </c>
      <c r="D10" s="6">
        <v>4</v>
      </c>
      <c r="E10" s="6">
        <v>3</v>
      </c>
      <c r="F10" s="6">
        <v>1</v>
      </c>
      <c r="G10" s="6">
        <v>1</v>
      </c>
      <c r="H10" s="6">
        <v>4</v>
      </c>
      <c r="I10" s="38">
        <f t="shared" si="0"/>
        <v>2.6</v>
      </c>
    </row>
    <row r="11" spans="1:21" ht="60" x14ac:dyDescent="0.25">
      <c r="A11" s="16" t="s">
        <v>11</v>
      </c>
      <c r="B11" s="63" t="s">
        <v>109</v>
      </c>
      <c r="C11" s="15" t="s">
        <v>6</v>
      </c>
      <c r="D11" s="6"/>
      <c r="E11" s="6"/>
      <c r="F11" s="6"/>
      <c r="G11" s="6"/>
      <c r="H11" s="6"/>
      <c r="I11" s="38">
        <f t="shared" si="0"/>
        <v>0</v>
      </c>
    </row>
    <row r="12" spans="1:21" ht="32.25" customHeight="1" x14ac:dyDescent="0.25">
      <c r="A12" s="109" t="s">
        <v>71</v>
      </c>
      <c r="B12" s="81"/>
      <c r="C12" s="82"/>
      <c r="D12" s="30">
        <f>IF(AND(OR(D8=0,D8=1,D8=2,D8=3,D8=4),OR(D9=0,D9=2),OR(D10=0,D10=1,D10=2,D10=3,D10=4),OR(D11=0,D11=1,D11=2,D11=3,D11=4)),SUM(D8:D11)/14*15,"kontrolli hindepunkte")</f>
        <v>8.5714285714285712</v>
      </c>
      <c r="E12" s="30">
        <f>IF(AND(OR(E8=0,E8=1,E8=2,E8=3,E8=4),OR(E9=0,E9=2),OR(E10=0,E10=1,E10=2,E10=3,E10=4),OR(E11=0,E11=1,E11=2,E11=3,E11=4)),SUM(E8:E11)/14*15,"kontrolli hindepunkte")</f>
        <v>6.4285714285714279</v>
      </c>
      <c r="F12" s="30">
        <f>IF(AND(OR(F8=0,F8=1,F8=2,F8=3,F8=4),OR(F9=0,F9=2),OR(F10=0,F10=1,F10=2,F10=3,F10=4),OR(F11=0,F11=1,F11=2,F11=3,F11=4)),SUM(F8:F11)/14*15,"kontrolli hindepunkte")</f>
        <v>5.3571428571428577</v>
      </c>
      <c r="G12" s="30">
        <f>IF(AND(OR(G8=0,G8=1,G8=2,G8=3,G8=4),OR(G9=0,G9=2),OR(G10=0,G10=1,G10=2,G10=3,G10=4),OR(G11=0,G11=1,G11=2,G11=3,G11=4)),SUM(G8:G11)/14*15,"kontrolli hindepunkte")</f>
        <v>5.3571428571428577</v>
      </c>
      <c r="H12" s="30">
        <f>IF(AND(OR(H8=0,H8=1,H8=2,H8=3,H8=4),OR(H9=0,H9=2),OR(H10=0,H10=1,H10=2,H10=3,H10=4),OR(H11=0,H11=1,H11=2,H11=3,H11=4)),SUM(H8:H11)/14*15,"kontrolli hindepunkte")</f>
        <v>8.5714285714285712</v>
      </c>
      <c r="I12" s="38">
        <f>SUM(D12:H12)/5</f>
        <v>6.8571428571428568</v>
      </c>
      <c r="J12" s="23" t="s">
        <v>70</v>
      </c>
      <c r="K12" s="23" t="s">
        <v>70</v>
      </c>
      <c r="U12" t="s">
        <v>70</v>
      </c>
    </row>
    <row r="13" spans="1:21" x14ac:dyDescent="0.25">
      <c r="A13" s="108" t="s">
        <v>12</v>
      </c>
      <c r="B13" s="77"/>
      <c r="C13" s="77"/>
      <c r="D13" s="77"/>
      <c r="E13" s="77"/>
      <c r="F13" s="77"/>
      <c r="G13" s="77"/>
      <c r="H13" s="77"/>
      <c r="I13" s="76"/>
    </row>
    <row r="14" spans="1:21" ht="15" customHeight="1" x14ac:dyDescent="0.25">
      <c r="A14" s="101" t="s">
        <v>14</v>
      </c>
      <c r="B14" s="103" t="s">
        <v>13</v>
      </c>
      <c r="C14" s="103"/>
      <c r="D14" s="103"/>
      <c r="E14" s="103"/>
      <c r="F14" s="103"/>
      <c r="G14" s="103"/>
      <c r="H14" s="103"/>
      <c r="I14" s="103"/>
    </row>
    <row r="15" spans="1:21" x14ac:dyDescent="0.25">
      <c r="A15" s="102"/>
      <c r="B15" s="103"/>
      <c r="C15" s="103"/>
      <c r="D15" s="103"/>
      <c r="E15" s="103"/>
      <c r="F15" s="103"/>
      <c r="G15" s="103"/>
      <c r="H15" s="103"/>
      <c r="I15" s="103"/>
    </row>
    <row r="16" spans="1:21" x14ac:dyDescent="0.25">
      <c r="A16" s="13" t="s">
        <v>15</v>
      </c>
      <c r="B16" s="54" t="s">
        <v>25</v>
      </c>
      <c r="C16" s="15">
        <v>1</v>
      </c>
      <c r="D16" s="26"/>
      <c r="E16" s="26"/>
      <c r="F16" s="26"/>
      <c r="G16" s="26"/>
      <c r="H16" s="26"/>
      <c r="I16" s="39">
        <f>SUM(D16:H16)/5</f>
        <v>0</v>
      </c>
    </row>
    <row r="17" spans="1:9" x14ac:dyDescent="0.25">
      <c r="A17" s="13" t="s">
        <v>16</v>
      </c>
      <c r="B17" s="54" t="s">
        <v>26</v>
      </c>
      <c r="C17" s="15">
        <v>2</v>
      </c>
      <c r="D17" s="26" t="s">
        <v>70</v>
      </c>
      <c r="E17" s="26"/>
      <c r="F17" s="26"/>
      <c r="G17" s="26"/>
      <c r="H17" s="26"/>
      <c r="I17" s="39">
        <f t="shared" ref="I17:I19" si="1">SUM(D17:H17)/5</f>
        <v>0</v>
      </c>
    </row>
    <row r="18" spans="1:9" x14ac:dyDescent="0.25">
      <c r="A18" s="13" t="s">
        <v>17</v>
      </c>
      <c r="B18" s="54" t="s">
        <v>27</v>
      </c>
      <c r="C18" s="15">
        <v>3</v>
      </c>
      <c r="D18" s="26"/>
      <c r="E18" s="26"/>
      <c r="F18" s="26">
        <v>3</v>
      </c>
      <c r="G18" s="26"/>
      <c r="H18" s="26"/>
      <c r="I18" s="39">
        <f t="shared" si="1"/>
        <v>0.6</v>
      </c>
    </row>
    <row r="19" spans="1:9" x14ac:dyDescent="0.25">
      <c r="A19" s="13" t="s">
        <v>18</v>
      </c>
      <c r="B19" s="54" t="s">
        <v>28</v>
      </c>
      <c r="C19" s="15">
        <v>4</v>
      </c>
      <c r="D19" s="26">
        <v>4</v>
      </c>
      <c r="E19" s="26">
        <v>4</v>
      </c>
      <c r="F19" s="26"/>
      <c r="G19" s="26">
        <v>4</v>
      </c>
      <c r="H19" s="26">
        <v>4</v>
      </c>
      <c r="I19" s="39">
        <f t="shared" si="1"/>
        <v>3.2</v>
      </c>
    </row>
    <row r="20" spans="1:9" ht="29.25" customHeight="1" x14ac:dyDescent="0.25">
      <c r="A20" s="9" t="s">
        <v>19</v>
      </c>
      <c r="B20" s="53" t="s">
        <v>24</v>
      </c>
      <c r="C20" s="17" t="s">
        <v>70</v>
      </c>
      <c r="D20" s="27" t="s">
        <v>70</v>
      </c>
      <c r="E20" s="27"/>
      <c r="F20" s="27"/>
      <c r="G20" s="27"/>
      <c r="H20" s="27"/>
      <c r="I20" s="39"/>
    </row>
    <row r="21" spans="1:9" x14ac:dyDescent="0.25">
      <c r="A21" s="13" t="s">
        <v>20</v>
      </c>
      <c r="B21" s="54" t="s">
        <v>29</v>
      </c>
      <c r="C21" s="15">
        <v>1</v>
      </c>
      <c r="D21" s="26"/>
      <c r="E21" s="26"/>
      <c r="F21" s="26"/>
      <c r="G21" s="26">
        <v>1</v>
      </c>
      <c r="H21" s="26"/>
      <c r="I21" s="39">
        <f>SUM(D21:H21)/5</f>
        <v>0.2</v>
      </c>
    </row>
    <row r="22" spans="1:9" x14ac:dyDescent="0.25">
      <c r="A22" s="13" t="s">
        <v>21</v>
      </c>
      <c r="B22" s="54" t="s">
        <v>30</v>
      </c>
      <c r="C22" s="15">
        <v>2</v>
      </c>
      <c r="D22" s="26"/>
      <c r="E22" s="26"/>
      <c r="F22" s="26"/>
      <c r="G22" s="26"/>
      <c r="H22" s="26"/>
      <c r="I22" s="39">
        <f t="shared" ref="I22:I24" si="2">SUM(D22:H22)/5</f>
        <v>0</v>
      </c>
    </row>
    <row r="23" spans="1:9" x14ac:dyDescent="0.25">
      <c r="A23" s="13" t="s">
        <v>22</v>
      </c>
      <c r="B23" s="54" t="s">
        <v>31</v>
      </c>
      <c r="C23" s="15">
        <v>3</v>
      </c>
      <c r="D23" s="60"/>
      <c r="E23" s="26">
        <v>3</v>
      </c>
      <c r="F23" s="26"/>
      <c r="G23" s="26"/>
      <c r="H23" s="26"/>
      <c r="I23" s="39">
        <f t="shared" si="2"/>
        <v>0.6</v>
      </c>
    </row>
    <row r="24" spans="1:9" x14ac:dyDescent="0.25">
      <c r="A24" s="13" t="s">
        <v>23</v>
      </c>
      <c r="B24" s="54" t="s">
        <v>32</v>
      </c>
      <c r="C24" s="15">
        <v>4</v>
      </c>
      <c r="D24" s="26"/>
      <c r="E24" s="26"/>
      <c r="F24" s="26"/>
      <c r="G24" s="26"/>
      <c r="H24" s="26"/>
      <c r="I24" s="39">
        <f t="shared" si="2"/>
        <v>0</v>
      </c>
    </row>
    <row r="25" spans="1:9" ht="32.25" customHeight="1" x14ac:dyDescent="0.25">
      <c r="A25" s="110" t="s">
        <v>72</v>
      </c>
      <c r="B25" s="111"/>
      <c r="C25" s="112"/>
      <c r="D25" s="40">
        <f>IF(OR(COUNT(D16:D19)&gt;1,COUNT(D21:D24)&gt;1,MAX(D16:D24)&gt;4),"kontrolli hindepunkte",SUM(D16:D19,D21:D24)/8*10)</f>
        <v>5</v>
      </c>
      <c r="E25" s="40">
        <f>IF(OR(COUNT(E16:E19)&gt;1,COUNT(E21:E24)&gt;1,MAX(E16:E24)&gt;4),"kontrolli hindepunkte",SUM(E16:E19,E21:E24)/8*10)</f>
        <v>8.75</v>
      </c>
      <c r="F25" s="40">
        <f>IF(OR(COUNT(F16:F19)&gt;1,COUNT(F21:F24)&gt;1,MAX(F16:F24)&gt;4),"kontrolli hindepunkte",SUM(F16:F19,F21:F24)/8*10)</f>
        <v>3.75</v>
      </c>
      <c r="G25" s="40">
        <f>IF(OR(COUNT(G16:G19)&gt;1,COUNT(G21:G24)&gt;1,MAX(G16:G24)&gt;4),"kontrolli hindepunkte",SUM(G16:G19,G21:G24)/8*10)</f>
        <v>6.25</v>
      </c>
      <c r="H25" s="40">
        <f>IF(OR(COUNT(H16:H19)&gt;1,COUNT(H21:H24)&gt;1,MAX(H16:H24)&gt;4),"kontrolli hindepunkte",SUM(H16:H19,H21:H24)/8*10)</f>
        <v>5</v>
      </c>
      <c r="I25" s="40">
        <f>SUM(D25:H25)/5</f>
        <v>5.75</v>
      </c>
    </row>
    <row r="26" spans="1:9" x14ac:dyDescent="0.25">
      <c r="A26" s="95" t="s">
        <v>84</v>
      </c>
      <c r="B26" s="84"/>
      <c r="C26" s="96"/>
      <c r="D26" s="96"/>
      <c r="E26" s="96"/>
      <c r="F26" s="96"/>
      <c r="G26" s="96"/>
      <c r="H26" s="96"/>
      <c r="I26" s="96"/>
    </row>
    <row r="27" spans="1:9" x14ac:dyDescent="0.25">
      <c r="A27" s="43"/>
      <c r="B27" s="97" t="s">
        <v>85</v>
      </c>
      <c r="C27" s="96"/>
      <c r="D27" s="96"/>
      <c r="E27" s="96"/>
      <c r="F27" s="96"/>
      <c r="G27" s="96"/>
      <c r="H27" s="96"/>
      <c r="I27" s="96"/>
    </row>
    <row r="28" spans="1:9" ht="13.5" customHeight="1" x14ac:dyDescent="0.25">
      <c r="A28" s="41" t="s">
        <v>86</v>
      </c>
      <c r="B28" s="42">
        <v>0.35</v>
      </c>
      <c r="C28" s="27">
        <v>1</v>
      </c>
      <c r="D28" s="74"/>
      <c r="E28" s="75"/>
      <c r="F28" s="75"/>
      <c r="G28" s="75"/>
      <c r="H28" s="75"/>
      <c r="I28" s="76"/>
    </row>
    <row r="29" spans="1:9" x14ac:dyDescent="0.25">
      <c r="A29" s="41" t="s">
        <v>87</v>
      </c>
      <c r="B29" s="54" t="s">
        <v>90</v>
      </c>
      <c r="C29" s="27">
        <v>2</v>
      </c>
      <c r="D29" s="74"/>
      <c r="E29" s="75"/>
      <c r="F29" s="75"/>
      <c r="G29" s="75"/>
      <c r="H29" s="75"/>
      <c r="I29" s="76"/>
    </row>
    <row r="30" spans="1:9" x14ac:dyDescent="0.25">
      <c r="A30" s="41" t="s">
        <v>88</v>
      </c>
      <c r="B30" s="54" t="s">
        <v>91</v>
      </c>
      <c r="C30" s="27">
        <v>3</v>
      </c>
      <c r="D30" s="74"/>
      <c r="E30" s="75"/>
      <c r="F30" s="75"/>
      <c r="G30" s="75"/>
      <c r="H30" s="75"/>
      <c r="I30" s="76"/>
    </row>
    <row r="31" spans="1:9" x14ac:dyDescent="0.25">
      <c r="A31" s="41" t="s">
        <v>89</v>
      </c>
      <c r="B31" s="54" t="s">
        <v>92</v>
      </c>
      <c r="C31" s="27">
        <v>4</v>
      </c>
      <c r="D31" s="74"/>
      <c r="E31" s="77"/>
      <c r="F31" s="77"/>
      <c r="G31" s="77"/>
      <c r="H31" s="77"/>
      <c r="I31" s="76"/>
    </row>
    <row r="32" spans="1:9" ht="29.25" customHeight="1" x14ac:dyDescent="0.25">
      <c r="A32" s="80" t="s">
        <v>102</v>
      </c>
      <c r="B32" s="81"/>
      <c r="C32" s="82"/>
      <c r="D32" s="68">
        <f>IF(OR(COUNT(D28:D31)&gt;1,MAX(D28:D31)&gt;4),"kontrolli hindepunkte",SUM(D28:D31)/4*5)</f>
        <v>0</v>
      </c>
      <c r="E32" s="69" t="str">
        <f t="shared" ref="E32:I32" si="3">IF(OR(COUNT(E23:E26)&gt;1,COUNT(E28:E31)&gt;1,MAX(E23:E31)&gt;4),"kontrolli hindepunkte",SUM(E23:E26,E28:E31)/8*10)</f>
        <v>kontrolli hindepunkte</v>
      </c>
      <c r="F32" s="69">
        <f t="shared" si="3"/>
        <v>4.6875</v>
      </c>
      <c r="G32" s="69" t="str">
        <f t="shared" si="3"/>
        <v>kontrolli hindepunkte</v>
      </c>
      <c r="H32" s="69" t="str">
        <f t="shared" si="3"/>
        <v>kontrolli hindepunkte</v>
      </c>
      <c r="I32" s="70" t="str">
        <f t="shared" si="3"/>
        <v>kontrolli hindepunkte</v>
      </c>
    </row>
    <row r="33" spans="1:9" x14ac:dyDescent="0.25">
      <c r="A33" s="98" t="s">
        <v>93</v>
      </c>
      <c r="B33" s="96"/>
      <c r="C33" s="96"/>
      <c r="D33" s="96"/>
      <c r="E33" s="96"/>
      <c r="F33" s="96"/>
      <c r="G33" s="96"/>
      <c r="H33" s="96"/>
      <c r="I33" s="96"/>
    </row>
    <row r="34" spans="1:9" x14ac:dyDescent="0.25">
      <c r="A34" s="44"/>
      <c r="B34" s="114" t="s">
        <v>85</v>
      </c>
      <c r="C34" s="115"/>
      <c r="D34" s="115"/>
      <c r="E34" s="115"/>
      <c r="F34" s="115"/>
      <c r="G34" s="115"/>
      <c r="H34" s="115"/>
      <c r="I34" s="116"/>
    </row>
    <row r="35" spans="1:9" x14ac:dyDescent="0.25">
      <c r="A35" s="45" t="s">
        <v>94</v>
      </c>
      <c r="B35" s="46">
        <v>0.25</v>
      </c>
      <c r="C35" s="48">
        <v>1</v>
      </c>
      <c r="D35" s="78">
        <v>1</v>
      </c>
      <c r="E35" s="79"/>
      <c r="F35" s="79"/>
      <c r="G35" s="79"/>
      <c r="H35" s="79"/>
      <c r="I35" s="76"/>
    </row>
    <row r="36" spans="1:9" x14ac:dyDescent="0.25">
      <c r="A36" s="45" t="s">
        <v>95</v>
      </c>
      <c r="B36" s="47" t="s">
        <v>98</v>
      </c>
      <c r="C36" s="48">
        <v>2</v>
      </c>
      <c r="D36" s="78"/>
      <c r="E36" s="79"/>
      <c r="F36" s="79"/>
      <c r="G36" s="79"/>
      <c r="H36" s="79"/>
      <c r="I36" s="76"/>
    </row>
    <row r="37" spans="1:9" x14ac:dyDescent="0.25">
      <c r="A37" s="45" t="s">
        <v>96</v>
      </c>
      <c r="B37" s="47" t="s">
        <v>99</v>
      </c>
      <c r="C37" s="48">
        <v>3</v>
      </c>
      <c r="D37" s="78"/>
      <c r="E37" s="79"/>
      <c r="F37" s="79"/>
      <c r="G37" s="79"/>
      <c r="H37" s="79"/>
      <c r="I37" s="76"/>
    </row>
    <row r="38" spans="1:9" x14ac:dyDescent="0.25">
      <c r="A38" s="45" t="s">
        <v>97</v>
      </c>
      <c r="B38" s="47" t="s">
        <v>100</v>
      </c>
      <c r="C38" s="48">
        <v>4</v>
      </c>
      <c r="D38" s="78"/>
      <c r="E38" s="79"/>
      <c r="F38" s="79"/>
      <c r="G38" s="79"/>
      <c r="H38" s="79"/>
      <c r="I38" s="76"/>
    </row>
    <row r="39" spans="1:9" ht="30" customHeight="1" x14ac:dyDescent="0.25">
      <c r="A39" s="83" t="s">
        <v>102</v>
      </c>
      <c r="B39" s="84"/>
      <c r="C39" s="84"/>
      <c r="D39" s="71">
        <f>IF(OR(COUNT(D35:D38)&gt;1,MAX(D35:D38)&gt;4),"kontrolli hindepunkte",SUM(D35:D38)/4*5)</f>
        <v>1.25</v>
      </c>
      <c r="E39" s="72">
        <f t="shared" ref="E39:I39" si="4">IF(OR(COUNT(E30:E33)&gt;1,COUNT(E35:E38)&gt;1,MAX(E30:E38)&gt;4),"kontrolli hindepunkte",SUM(E30:E33,E35:E38)/8*10)</f>
        <v>0</v>
      </c>
      <c r="F39" s="72" t="str">
        <f t="shared" si="4"/>
        <v>kontrolli hindepunkte</v>
      </c>
      <c r="G39" s="72">
        <f t="shared" si="4"/>
        <v>0</v>
      </c>
      <c r="H39" s="72">
        <f t="shared" si="4"/>
        <v>0</v>
      </c>
      <c r="I39" s="73">
        <f t="shared" si="4"/>
        <v>0</v>
      </c>
    </row>
    <row r="40" spans="1:9" x14ac:dyDescent="0.25">
      <c r="A40" s="104" t="s">
        <v>33</v>
      </c>
      <c r="B40" s="104"/>
      <c r="C40" s="104"/>
      <c r="D40" s="104"/>
      <c r="E40" s="104"/>
      <c r="F40" s="104"/>
      <c r="G40" s="104"/>
      <c r="H40" s="104"/>
      <c r="I40" s="104"/>
    </row>
    <row r="41" spans="1:9" ht="30" x14ac:dyDescent="0.25">
      <c r="A41" s="16" t="s">
        <v>34</v>
      </c>
      <c r="B41" s="54" t="s">
        <v>35</v>
      </c>
      <c r="C41" s="15" t="s">
        <v>6</v>
      </c>
      <c r="D41" s="29">
        <v>4</v>
      </c>
      <c r="E41" s="61"/>
      <c r="F41" s="29">
        <v>0</v>
      </c>
      <c r="G41" s="29"/>
      <c r="H41" s="29"/>
      <c r="I41" s="32">
        <f>SUM(D41:H41)/5</f>
        <v>0.8</v>
      </c>
    </row>
    <row r="42" spans="1:9" ht="30.75" customHeight="1" x14ac:dyDescent="0.25">
      <c r="A42" s="109" t="s">
        <v>73</v>
      </c>
      <c r="B42" s="81"/>
      <c r="C42" s="82"/>
      <c r="D42" s="30">
        <f>IF(OR(D41=0,D41=1,D41=2,D41=3,D41=4),D41/4*10,"kontrolli hindepunkte")</f>
        <v>10</v>
      </c>
      <c r="E42" s="30">
        <f>IF(OR(E41=0,E41=1,E41=2,E41=3,E41=4),E41/4*10,"kontrolli hindepunkte")</f>
        <v>0</v>
      </c>
      <c r="F42" s="30">
        <f>IF(OR(F41=0,F41=1,F41=2,F41=3,F41=4),F41/4*10,"kontrolli hindepunkte")</f>
        <v>0</v>
      </c>
      <c r="G42" s="30">
        <f>IF(OR(G41=0,G41=1,G41=2,G41=3,G41=4),G41/4*10,"kontrolli hindepunkte")</f>
        <v>0</v>
      </c>
      <c r="H42" s="30">
        <f>IF(OR(H41=0,H41=1,H41=2,H41=3,H41=4),H41/4*10,"kontrolli hindepunkte")</f>
        <v>0</v>
      </c>
      <c r="I42" s="32">
        <f>SUM(D42:H42)/5</f>
        <v>2</v>
      </c>
    </row>
    <row r="43" spans="1:9" x14ac:dyDescent="0.25">
      <c r="A43" s="108" t="s">
        <v>36</v>
      </c>
      <c r="B43" s="77"/>
      <c r="C43" s="77"/>
      <c r="D43" s="77"/>
      <c r="E43" s="77"/>
      <c r="F43" s="77"/>
      <c r="G43" s="77"/>
      <c r="H43" s="77"/>
      <c r="I43" s="76"/>
    </row>
    <row r="44" spans="1:9" ht="45" x14ac:dyDescent="0.25">
      <c r="A44" s="16" t="s">
        <v>37</v>
      </c>
      <c r="B44" s="54" t="s">
        <v>40</v>
      </c>
      <c r="C44" s="15" t="s">
        <v>6</v>
      </c>
      <c r="D44" s="6">
        <v>4</v>
      </c>
      <c r="E44" s="6">
        <v>4</v>
      </c>
      <c r="F44" s="6">
        <v>4</v>
      </c>
      <c r="G44" s="6">
        <v>4</v>
      </c>
      <c r="H44" s="6">
        <v>4</v>
      </c>
      <c r="I44" s="32">
        <f>SUM(D44:H44)/5</f>
        <v>4</v>
      </c>
    </row>
    <row r="45" spans="1:9" ht="60" x14ac:dyDescent="0.25">
      <c r="A45" s="16" t="s">
        <v>38</v>
      </c>
      <c r="B45" s="54" t="s">
        <v>41</v>
      </c>
      <c r="C45" s="15" t="s">
        <v>6</v>
      </c>
      <c r="D45" s="6">
        <v>4</v>
      </c>
      <c r="E45" s="6">
        <v>2</v>
      </c>
      <c r="F45" s="6">
        <v>1</v>
      </c>
      <c r="G45" s="6">
        <v>4</v>
      </c>
      <c r="H45" s="6">
        <v>3</v>
      </c>
      <c r="I45" s="32">
        <f t="shared" ref="I45:I50" si="5">SUM(D45:H45)/5</f>
        <v>2.8</v>
      </c>
    </row>
    <row r="46" spans="1:9" ht="61.5" customHeight="1" x14ac:dyDescent="0.25">
      <c r="A46" s="16" t="s">
        <v>39</v>
      </c>
      <c r="B46" s="28" t="s">
        <v>42</v>
      </c>
      <c r="C46" s="15" t="s">
        <v>6</v>
      </c>
      <c r="D46" s="6">
        <v>4</v>
      </c>
      <c r="E46" s="6">
        <v>4</v>
      </c>
      <c r="F46" s="6">
        <v>0</v>
      </c>
      <c r="G46" s="6">
        <v>4</v>
      </c>
      <c r="H46" s="6">
        <v>4</v>
      </c>
      <c r="I46" s="32">
        <f t="shared" si="5"/>
        <v>3.2</v>
      </c>
    </row>
    <row r="47" spans="1:9" ht="29.25" customHeight="1" x14ac:dyDescent="0.25">
      <c r="A47" s="113" t="s">
        <v>74</v>
      </c>
      <c r="B47" s="77"/>
      <c r="C47" s="76"/>
      <c r="D47" s="30">
        <f>IF(AND(OR(D44=0,D44=1,D44=2,D44=3,D44=4),OR(D45=0,D45=1,D45=2,D45=3,D45=4),OR(D46=0,D46=1,D46=2,D46=3,D46=4)),SUM(D44:D46)/12*20,"kontrolli hindepunkte")</f>
        <v>20</v>
      </c>
      <c r="E47" s="30">
        <f>IF(AND(OR(E44=0,E44=1,E44=2,E44=3,E44=4),OR(E45=0,E45=1,E45=2,E45=3,E45=4),OR(E46=0,E46=1,E46=2,E46=3,E46=4)),SUM(E44:E46)/12*20,"kontrolli hindepunkte")</f>
        <v>16.666666666666668</v>
      </c>
      <c r="F47" s="30">
        <f>IF(AND(OR(F44=0,F44=1,F44=2,F44=3,F44=4),OR(F45=0,F45=1,F45=2,F45=3,F45=4),OR(F46=0,F46=1,F46=2,F46=3,F46=4)),SUM(F44:F46)/12*20,"kontrolli hindepunkte")</f>
        <v>8.3333333333333339</v>
      </c>
      <c r="G47" s="30">
        <f>IF(AND(OR(G44=0,G44=1,G44=2,G44=3,G44=4),OR(G45=0,G45=1,G45=2,G45=3,G45=4),OR(G46=0,G46=1,G46=2,G46=3,G46=4)),SUM(G44:G46)/12*20,"kontrolli hindepunkte")</f>
        <v>20</v>
      </c>
      <c r="H47" s="30">
        <f>IF(AND(OR(H44=0,H44=1,H44=2,H44=3,H44=4),OR(H45=0,H45=1,H45=2,H45=3,H45=4),OR(H46=0,H46=1,H46=2,H46=3,H46=4)),SUM(H44:H46)/12*20,"kontrolli hindepunkte")</f>
        <v>18.333333333333332</v>
      </c>
      <c r="I47" s="51">
        <f t="shared" si="5"/>
        <v>16.666666666666664</v>
      </c>
    </row>
    <row r="48" spans="1:9" x14ac:dyDescent="0.25">
      <c r="A48" s="105" t="s">
        <v>43</v>
      </c>
      <c r="B48" s="106"/>
      <c r="C48" s="106"/>
      <c r="D48" s="106"/>
      <c r="E48" s="106"/>
      <c r="F48" s="106"/>
      <c r="G48" s="106"/>
      <c r="H48" s="106"/>
      <c r="I48" s="107"/>
    </row>
    <row r="49" spans="1:20" ht="30" x14ac:dyDescent="0.25">
      <c r="A49" s="16" t="s">
        <v>44</v>
      </c>
      <c r="B49" s="54" t="s">
        <v>45</v>
      </c>
      <c r="C49" s="15" t="s">
        <v>6</v>
      </c>
      <c r="D49" s="6">
        <v>1</v>
      </c>
      <c r="E49" s="6">
        <v>4</v>
      </c>
      <c r="F49" s="6"/>
      <c r="G49" s="6">
        <v>2</v>
      </c>
      <c r="H49" s="6">
        <v>4</v>
      </c>
      <c r="I49" s="32">
        <f t="shared" si="5"/>
        <v>2.2000000000000002</v>
      </c>
    </row>
    <row r="50" spans="1:20" ht="30" customHeight="1" x14ac:dyDescent="0.25">
      <c r="A50" s="113" t="s">
        <v>73</v>
      </c>
      <c r="B50" s="77"/>
      <c r="C50" s="76"/>
      <c r="D50" s="30">
        <f>IF(OR(D49=0,D49=1,D49=2,D49=3,D49=4),D49/4*10,"kontrolli hindepunkte")</f>
        <v>2.5</v>
      </c>
      <c r="E50" s="30">
        <f>IF(OR(E49=0,E49=1,E49=2,E49=3,E49=4),E49/4*10,"kontrolli hindepunkte")</f>
        <v>10</v>
      </c>
      <c r="F50" s="30">
        <f>IF(OR(F49=0,F49=1,F49=2,F49=3,F49=4),F49/4*10,"kontrolli hindepunkte")</f>
        <v>0</v>
      </c>
      <c r="G50" s="30">
        <f>IF(OR(G49=0,G49=1,G49=2,G49=3,G49=4),G49/4*10,"kontrolli hindepunkte")</f>
        <v>5</v>
      </c>
      <c r="H50" s="30">
        <f>IF(OR(H49=0,H49=1,H49=2,H49=3,H49=4),H49/4*10,"kontrolli hindepunkte")</f>
        <v>10</v>
      </c>
      <c r="I50" s="32">
        <f t="shared" si="5"/>
        <v>5.5</v>
      </c>
    </row>
    <row r="51" spans="1:20" x14ac:dyDescent="0.25">
      <c r="A51" s="108" t="s">
        <v>51</v>
      </c>
      <c r="B51" s="77"/>
      <c r="C51" s="77"/>
      <c r="D51" s="77"/>
      <c r="E51" s="77"/>
      <c r="F51" s="77"/>
      <c r="G51" s="77"/>
      <c r="H51" s="77"/>
      <c r="I51" s="76"/>
    </row>
    <row r="52" spans="1:20" ht="15" customHeight="1" x14ac:dyDescent="0.25">
      <c r="A52" s="88" t="s">
        <v>46</v>
      </c>
      <c r="B52" s="89" t="s">
        <v>52</v>
      </c>
      <c r="C52" s="90"/>
      <c r="D52" s="90"/>
      <c r="E52" s="90"/>
      <c r="F52" s="90"/>
      <c r="G52" s="90"/>
      <c r="H52" s="90"/>
      <c r="I52" s="91"/>
    </row>
    <row r="53" spans="1:20" ht="15" hidden="1" customHeight="1" x14ac:dyDescent="0.25">
      <c r="A53" s="88"/>
      <c r="B53" s="92"/>
      <c r="C53" s="93"/>
      <c r="D53" s="93"/>
      <c r="E53" s="93"/>
      <c r="F53" s="93"/>
      <c r="G53" s="93"/>
      <c r="H53" s="93"/>
      <c r="I53" s="94"/>
    </row>
    <row r="54" spans="1:20" x14ac:dyDescent="0.25">
      <c r="A54" s="16" t="s">
        <v>47</v>
      </c>
      <c r="B54" s="54" t="s">
        <v>53</v>
      </c>
      <c r="C54" s="15">
        <v>1</v>
      </c>
      <c r="D54" s="6"/>
      <c r="E54" s="6"/>
      <c r="F54" s="6"/>
      <c r="G54" s="6"/>
      <c r="H54" s="6"/>
      <c r="I54" s="32">
        <f t="shared" ref="I54:I58" si="6">SUM(D54:H54)/5</f>
        <v>0</v>
      </c>
    </row>
    <row r="55" spans="1:20" x14ac:dyDescent="0.25">
      <c r="A55" s="16" t="s">
        <v>48</v>
      </c>
      <c r="B55" s="54" t="s">
        <v>54</v>
      </c>
      <c r="C55" s="15">
        <v>2</v>
      </c>
      <c r="D55" s="6" t="s">
        <v>70</v>
      </c>
      <c r="E55" s="6"/>
      <c r="F55" s="6">
        <v>2</v>
      </c>
      <c r="G55" s="6"/>
      <c r="H55" s="6"/>
      <c r="I55" s="32">
        <f t="shared" si="6"/>
        <v>0.4</v>
      </c>
    </row>
    <row r="56" spans="1:20" x14ac:dyDescent="0.25">
      <c r="A56" s="16" t="s">
        <v>49</v>
      </c>
      <c r="B56" s="54" t="s">
        <v>55</v>
      </c>
      <c r="C56" s="15">
        <v>3</v>
      </c>
      <c r="D56" s="6"/>
      <c r="E56" s="6"/>
      <c r="F56" s="6"/>
      <c r="G56" s="6"/>
      <c r="H56" s="6"/>
      <c r="I56" s="32">
        <f t="shared" si="6"/>
        <v>0</v>
      </c>
    </row>
    <row r="57" spans="1:20" x14ac:dyDescent="0.25">
      <c r="A57" s="16" t="s">
        <v>50</v>
      </c>
      <c r="B57" s="54" t="s">
        <v>56</v>
      </c>
      <c r="C57" s="15">
        <v>4</v>
      </c>
      <c r="D57" s="6">
        <v>4</v>
      </c>
      <c r="E57" s="6">
        <v>4</v>
      </c>
      <c r="F57" s="6"/>
      <c r="G57" s="6">
        <v>4</v>
      </c>
      <c r="H57" s="6">
        <v>4</v>
      </c>
      <c r="I57" s="32">
        <f t="shared" si="6"/>
        <v>3.2</v>
      </c>
    </row>
    <row r="58" spans="1:20" ht="30.75" customHeight="1" x14ac:dyDescent="0.25">
      <c r="A58" s="80" t="s">
        <v>75</v>
      </c>
      <c r="B58" s="81"/>
      <c r="C58" s="82"/>
      <c r="D58" s="30">
        <f>IF(OR(COUNT(D54:D57)&gt;1,MAX(D54:D57)&gt;4),"kontrolli hindepunkte",SUM(D54:D57)/4*20)</f>
        <v>20</v>
      </c>
      <c r="E58" s="30">
        <f>IF(OR(COUNT(E54:E57)&gt;1,MAX(E54:E57)&gt;4),"kontrolli hindepunkte",SUM(E54:E57)/4*20)</f>
        <v>20</v>
      </c>
      <c r="F58" s="30">
        <f>IF(OR(COUNT(F54:F57)&gt;1,MAX(F54:F57)&gt;4),"kontrolli hindepunkte",SUM(F54:F57)/4*20)</f>
        <v>10</v>
      </c>
      <c r="G58" s="30">
        <f>IF(OR(COUNT(G54:G57)&gt;1,MAX(G54:G57)&gt;4),"kontrolli hindepunkte",SUM(G54:G57)/4*20)</f>
        <v>20</v>
      </c>
      <c r="H58" s="30">
        <f>IF(OR(COUNT(H54:H57)&gt;1,MAX(H54:H57)&gt;4),"kontrolli hindepunkte",SUM(H54:H57)/4*20)</f>
        <v>20</v>
      </c>
      <c r="I58" s="32">
        <f t="shared" si="6"/>
        <v>18</v>
      </c>
    </row>
    <row r="59" spans="1:20" x14ac:dyDescent="0.25">
      <c r="A59" s="11" t="s">
        <v>57</v>
      </c>
      <c r="B59" s="12"/>
      <c r="C59" s="17"/>
      <c r="D59" s="17"/>
      <c r="E59" s="17"/>
      <c r="F59" s="17"/>
      <c r="G59" s="17"/>
      <c r="H59" s="17"/>
      <c r="I59" s="17"/>
    </row>
    <row r="60" spans="1:20" ht="15" customHeight="1" x14ac:dyDescent="0.25">
      <c r="A60" s="88" t="s">
        <v>58</v>
      </c>
      <c r="B60" s="103" t="s">
        <v>59</v>
      </c>
      <c r="C60" s="103"/>
      <c r="D60" s="103"/>
      <c r="E60" s="103"/>
      <c r="F60" s="103"/>
      <c r="G60" s="103"/>
      <c r="H60" s="103"/>
      <c r="I60" s="103"/>
    </row>
    <row r="61" spans="1:20" ht="0.75" customHeight="1" x14ac:dyDescent="0.25">
      <c r="A61" s="88"/>
      <c r="B61" s="103"/>
      <c r="C61" s="103"/>
      <c r="D61" s="103"/>
      <c r="E61" s="103"/>
      <c r="F61" s="103"/>
      <c r="G61" s="103"/>
      <c r="H61" s="103"/>
      <c r="I61" s="103"/>
    </row>
    <row r="62" spans="1:20" x14ac:dyDescent="0.25">
      <c r="A62" s="16" t="s">
        <v>60</v>
      </c>
      <c r="B62" s="54" t="s">
        <v>66</v>
      </c>
      <c r="C62" s="15">
        <v>1</v>
      </c>
      <c r="D62" s="6"/>
      <c r="E62" s="6"/>
      <c r="F62" s="6">
        <v>1</v>
      </c>
      <c r="G62" s="6"/>
      <c r="H62" s="6"/>
      <c r="I62" s="32">
        <f t="shared" ref="I62:I68" si="7">SUM(D62:H62)/5</f>
        <v>0.2</v>
      </c>
    </row>
    <row r="63" spans="1:20" x14ac:dyDescent="0.25">
      <c r="A63" s="16" t="s">
        <v>61</v>
      </c>
      <c r="B63" s="54" t="s">
        <v>67</v>
      </c>
      <c r="C63" s="15">
        <v>2</v>
      </c>
      <c r="D63" s="6"/>
      <c r="E63" s="6"/>
      <c r="F63" s="6"/>
      <c r="G63" s="6"/>
      <c r="H63" s="6"/>
      <c r="I63" s="32">
        <f t="shared" si="7"/>
        <v>0</v>
      </c>
    </row>
    <row r="64" spans="1:20" x14ac:dyDescent="0.25">
      <c r="A64" s="16" t="s">
        <v>62</v>
      </c>
      <c r="B64" s="54" t="s">
        <v>68</v>
      </c>
      <c r="C64" s="15">
        <v>3</v>
      </c>
      <c r="D64" s="6"/>
      <c r="E64" s="6">
        <v>3</v>
      </c>
      <c r="F64" s="6"/>
      <c r="G64" s="6">
        <v>3</v>
      </c>
      <c r="H64" s="6">
        <v>3</v>
      </c>
      <c r="I64" s="32">
        <f t="shared" si="7"/>
        <v>1.8</v>
      </c>
      <c r="T64" t="s">
        <v>70</v>
      </c>
    </row>
    <row r="65" spans="1:10" x14ac:dyDescent="0.25">
      <c r="A65" s="16" t="s">
        <v>63</v>
      </c>
      <c r="B65" s="54" t="s">
        <v>69</v>
      </c>
      <c r="C65" s="15">
        <v>4</v>
      </c>
      <c r="D65" s="6">
        <v>4</v>
      </c>
      <c r="E65" s="6"/>
      <c r="F65" s="6"/>
      <c r="G65" s="6"/>
      <c r="H65" s="6"/>
      <c r="I65" s="32">
        <f t="shared" si="7"/>
        <v>0.8</v>
      </c>
    </row>
    <row r="66" spans="1:10" ht="45" x14ac:dyDescent="0.25">
      <c r="A66" s="31" t="s">
        <v>64</v>
      </c>
      <c r="B66" s="54" t="s">
        <v>65</v>
      </c>
      <c r="C66" s="15" t="s">
        <v>6</v>
      </c>
      <c r="D66" s="6">
        <v>4</v>
      </c>
      <c r="E66" s="6">
        <v>4</v>
      </c>
      <c r="F66" s="6">
        <v>1</v>
      </c>
      <c r="G66" s="6">
        <v>4</v>
      </c>
      <c r="H66" s="6">
        <v>4</v>
      </c>
      <c r="I66" s="32">
        <f t="shared" si="7"/>
        <v>3.4</v>
      </c>
    </row>
    <row r="67" spans="1:10" ht="31.5" customHeight="1" x14ac:dyDescent="0.25">
      <c r="A67" s="80" t="s">
        <v>72</v>
      </c>
      <c r="B67" s="77"/>
      <c r="C67" s="76"/>
      <c r="D67" s="30">
        <f>IF(COUNT(D62:D65)&gt;1,"kontrolli hindepunkte",IF(AND(OR(D66=0,D66=1,D66=2,D66=3,D66=4),OR(D62=0,D62=1),OR(D63=0,D63=2),OR(D64=0,D64=3),OR(D65=0,D65=4)),SUM(D62:D66)/8*10,"kontrolli hindepunkte"))</f>
        <v>10</v>
      </c>
      <c r="E67" s="30">
        <f>IF(COUNT(E62:E65)&gt;1,"kontrolli hindepunkte",IF(AND(OR(E66=0,E66=1,E66=2,E66=3,E66=4),OR(E62=0,E62=1),OR(E63=0,E63=2),OR(E64=0,E64=3),OR(E65=0,E65=4)),SUM(E62:E66)/8*10,"kontrolli hindepunkte"))</f>
        <v>8.75</v>
      </c>
      <c r="F67" s="30">
        <f>IF(COUNT(F62:F65)&gt;1,"kontrolli hindepunkte",IF(AND(OR(F66=0,F66=1,F66=2,F66=3,F66=4),OR(F62=0,F62=1),OR(F63=0,F63=2),OR(F64=0,F64=3),OR(F65=0,F65=4)),SUM(F62:F66)/8*10,"kontrolli hindepunkte"))</f>
        <v>2.5</v>
      </c>
      <c r="G67" s="30">
        <f>IF(COUNT(G62:G65)&gt;1,"kontrolli hindepunkte",IF(AND(OR(G66=0,G66=1,G66=2,G66=3,G66=4),OR(G62=0,G62=1),OR(G63=0,G63=2),OR(G64=0,G64=3),OR(G65=0,G65=4)),SUM(G62:G66)/8*10,"kontrolli hindepunkte"))</f>
        <v>8.75</v>
      </c>
      <c r="H67" s="30">
        <f>IF(COUNT(H62:H65)&gt;1,"kontrolli hindepunkte",IF(AND(OR(H66=0,H66=1,H66=2,H66=3,H66=4),OR(H62=0,H62=1),OR(H63=0,H63=2),OR(H64=0,H64=3),OR(H65=0,H65=4)),SUM(H62:H66)/8*10,"kontrolli hindepunkte"))</f>
        <v>8.75</v>
      </c>
      <c r="I67" s="32">
        <f t="shared" si="7"/>
        <v>7.75</v>
      </c>
    </row>
    <row r="68" spans="1:10" ht="31.5" customHeight="1" x14ac:dyDescent="0.25">
      <c r="A68" s="80" t="s">
        <v>103</v>
      </c>
      <c r="B68" s="81"/>
      <c r="C68" s="82"/>
      <c r="D68" s="30">
        <f>D12+D25+D42+D47+D50+D58+D67</f>
        <v>76.071428571428569</v>
      </c>
      <c r="E68" s="30">
        <f>E12+E25+E42+E47+E50+E58+E67</f>
        <v>70.595238095238102</v>
      </c>
      <c r="F68" s="30">
        <f>F12+F25+F42+F47+F50+F58+F67</f>
        <v>29.94047619047619</v>
      </c>
      <c r="G68" s="30">
        <f>G12+G25+G42+G47+G50+G58+G67</f>
        <v>65.357142857142861</v>
      </c>
      <c r="H68" s="30">
        <f>H12+H25+H42+H47+H50+H58+H67</f>
        <v>70.654761904761898</v>
      </c>
      <c r="I68" s="55">
        <f t="shared" si="7"/>
        <v>62.523809523809533</v>
      </c>
    </row>
    <row r="69" spans="1:10" ht="30" customHeight="1" x14ac:dyDescent="0.25">
      <c r="A69" s="80" t="s">
        <v>104</v>
      </c>
      <c r="B69" s="81"/>
      <c r="C69" s="82"/>
      <c r="D69" s="85">
        <f>SUM(D32,D39)</f>
        <v>1.25</v>
      </c>
      <c r="E69" s="85"/>
      <c r="F69" s="85"/>
      <c r="G69" s="85"/>
      <c r="H69" s="85"/>
      <c r="I69" s="85"/>
    </row>
    <row r="70" spans="1:10" x14ac:dyDescent="0.25">
      <c r="A70" s="67" t="s">
        <v>105</v>
      </c>
      <c r="B70" s="67"/>
      <c r="C70" s="67"/>
      <c r="D70" s="67"/>
      <c r="E70" s="67"/>
      <c r="F70" s="67"/>
      <c r="G70" s="67"/>
      <c r="H70" s="67"/>
      <c r="I70" s="49">
        <f>SUM(I68,D69)</f>
        <v>63.773809523809533</v>
      </c>
      <c r="J70" s="23"/>
    </row>
  </sheetData>
  <mergeCells count="42">
    <mergeCell ref="A70:H70"/>
    <mergeCell ref="A60:A61"/>
    <mergeCell ref="B60:I61"/>
    <mergeCell ref="A67:C67"/>
    <mergeCell ref="A68:C68"/>
    <mergeCell ref="A69:C69"/>
    <mergeCell ref="D69:I69"/>
    <mergeCell ref="A58:C58"/>
    <mergeCell ref="A39:C39"/>
    <mergeCell ref="D39:I39"/>
    <mergeCell ref="A40:I40"/>
    <mergeCell ref="A42:C42"/>
    <mergeCell ref="A43:I43"/>
    <mergeCell ref="A47:C47"/>
    <mergeCell ref="A48:I48"/>
    <mergeCell ref="A50:C50"/>
    <mergeCell ref="A51:I51"/>
    <mergeCell ref="A52:A53"/>
    <mergeCell ref="B52:I53"/>
    <mergeCell ref="D38:I38"/>
    <mergeCell ref="B27:I27"/>
    <mergeCell ref="D28:I28"/>
    <mergeCell ref="D29:I29"/>
    <mergeCell ref="D30:I30"/>
    <mergeCell ref="D31:I31"/>
    <mergeCell ref="A32:C32"/>
    <mergeCell ref="D32:I32"/>
    <mergeCell ref="A33:I33"/>
    <mergeCell ref="B34:I34"/>
    <mergeCell ref="D35:I35"/>
    <mergeCell ref="D36:I36"/>
    <mergeCell ref="D37:I37"/>
    <mergeCell ref="J8:M8"/>
    <mergeCell ref="A26:I26"/>
    <mergeCell ref="A2:I2"/>
    <mergeCell ref="A4:B4"/>
    <mergeCell ref="C4:I4"/>
    <mergeCell ref="A12:C12"/>
    <mergeCell ref="A13:I13"/>
    <mergeCell ref="A14:A15"/>
    <mergeCell ref="B14:I15"/>
    <mergeCell ref="A25:C25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B8" sqref="B8"/>
    </sheetView>
  </sheetViews>
  <sheetFormatPr defaultRowHeight="15" x14ac:dyDescent="0.25"/>
  <cols>
    <col min="1" max="1" width="5.7109375" customWidth="1"/>
    <col min="2" max="2" width="61.85546875" customWidth="1"/>
    <col min="3" max="3" width="7.7109375" customWidth="1"/>
    <col min="4" max="9" width="12.7109375" customWidth="1"/>
    <col min="10" max="10" width="3.140625" customWidth="1"/>
    <col min="11" max="12" width="4" customWidth="1"/>
    <col min="13" max="13" width="4.42578125" customWidth="1"/>
    <col min="14" max="14" width="4.85546875" customWidth="1"/>
    <col min="15" max="15" width="7.42578125" customWidth="1"/>
    <col min="16" max="16" width="4.28515625" customWidth="1"/>
    <col min="17" max="17" width="4.85546875" customWidth="1"/>
    <col min="18" max="18" width="7.28515625" customWidth="1"/>
    <col min="19" max="19" width="11.5703125" customWidth="1"/>
    <col min="20" max="20" width="8.7109375" customWidth="1"/>
  </cols>
  <sheetData>
    <row r="1" spans="1:21" x14ac:dyDescent="0.25">
      <c r="A1" s="33" t="s">
        <v>70</v>
      </c>
      <c r="B1" s="33"/>
      <c r="C1" s="33"/>
      <c r="D1" s="33"/>
      <c r="E1" s="33"/>
      <c r="F1" s="33"/>
      <c r="G1" s="33"/>
      <c r="H1" s="33"/>
      <c r="I1" s="33"/>
    </row>
    <row r="2" spans="1:21" s="56" customFormat="1" ht="32.25" customHeight="1" x14ac:dyDescent="0.25">
      <c r="A2" s="86" t="s">
        <v>101</v>
      </c>
      <c r="B2" s="87"/>
      <c r="C2" s="87"/>
      <c r="D2" s="87"/>
      <c r="E2" s="87"/>
      <c r="F2" s="87"/>
      <c r="G2" s="87"/>
      <c r="H2" s="87"/>
      <c r="I2" s="87"/>
    </row>
    <row r="3" spans="1:21" s="56" customFormat="1" x14ac:dyDescent="0.25">
      <c r="A3" s="35"/>
      <c r="B3" s="34"/>
      <c r="C3" s="34"/>
      <c r="D3" s="34"/>
      <c r="E3" s="34"/>
      <c r="F3" s="34"/>
      <c r="G3" s="34"/>
      <c r="H3" s="34"/>
      <c r="I3" s="34"/>
    </row>
    <row r="4" spans="1:21" s="56" customFormat="1" x14ac:dyDescent="0.25">
      <c r="A4" s="120" t="s">
        <v>4</v>
      </c>
      <c r="B4" s="121"/>
      <c r="C4" s="117">
        <f>'hindepunktide koond'!A20</f>
        <v>642215780017</v>
      </c>
      <c r="D4" s="118"/>
      <c r="E4" s="118"/>
      <c r="F4" s="118"/>
      <c r="G4" s="118"/>
      <c r="H4" s="118"/>
      <c r="I4" s="119"/>
    </row>
    <row r="5" spans="1:21" s="56" customFormat="1" ht="15.75" x14ac:dyDescent="0.25">
      <c r="A5" s="3"/>
      <c r="D5" s="52"/>
      <c r="E5" s="57"/>
      <c r="F5" s="57"/>
      <c r="G5" s="57"/>
      <c r="H5" s="57"/>
      <c r="I5" s="57"/>
    </row>
    <row r="6" spans="1:21" ht="51" customHeight="1" x14ac:dyDescent="0.25">
      <c r="A6" s="5"/>
      <c r="B6" s="55" t="s">
        <v>1</v>
      </c>
      <c r="C6" s="20" t="s">
        <v>7</v>
      </c>
      <c r="D6" s="20" t="s">
        <v>78</v>
      </c>
      <c r="E6" s="20" t="s">
        <v>79</v>
      </c>
      <c r="F6" s="20" t="s">
        <v>80</v>
      </c>
      <c r="G6" s="20" t="s">
        <v>81</v>
      </c>
      <c r="H6" s="20" t="s">
        <v>82</v>
      </c>
      <c r="I6" s="37" t="s">
        <v>83</v>
      </c>
      <c r="J6" s="4"/>
      <c r="K6" s="4"/>
      <c r="L6" s="4"/>
      <c r="M6" s="4"/>
      <c r="N6" s="4"/>
      <c r="O6" s="4"/>
      <c r="P6" s="4"/>
    </row>
    <row r="7" spans="1:21" x14ac:dyDescent="0.25">
      <c r="A7" s="12" t="s">
        <v>0</v>
      </c>
      <c r="B7" s="8"/>
      <c r="C7" s="21"/>
      <c r="D7" s="7"/>
      <c r="E7" s="7"/>
      <c r="F7" s="7"/>
      <c r="G7" s="7"/>
      <c r="H7" s="7"/>
      <c r="I7" s="22"/>
    </row>
    <row r="8" spans="1:21" ht="45" x14ac:dyDescent="0.25">
      <c r="A8" s="16" t="s">
        <v>2</v>
      </c>
      <c r="B8" s="19" t="s">
        <v>3</v>
      </c>
      <c r="C8" s="25" t="s">
        <v>6</v>
      </c>
      <c r="D8" s="24">
        <v>4</v>
      </c>
      <c r="E8" s="24">
        <v>4</v>
      </c>
      <c r="F8" s="24">
        <v>4</v>
      </c>
      <c r="G8" s="24">
        <v>4</v>
      </c>
      <c r="H8" s="24">
        <v>2</v>
      </c>
      <c r="I8" s="38">
        <f>SUM(D8:H8)/5</f>
        <v>3.6</v>
      </c>
      <c r="J8" s="99" t="s">
        <v>70</v>
      </c>
      <c r="K8" s="100"/>
      <c r="L8" s="100"/>
      <c r="M8" s="100"/>
      <c r="N8" s="1"/>
      <c r="O8" s="1"/>
      <c r="P8" s="1"/>
      <c r="Q8" s="1"/>
      <c r="R8" s="1"/>
      <c r="S8" s="1"/>
    </row>
    <row r="9" spans="1:21" ht="45" x14ac:dyDescent="0.25">
      <c r="A9" s="16" t="s">
        <v>5</v>
      </c>
      <c r="B9" s="54" t="s">
        <v>8</v>
      </c>
      <c r="C9" s="15">
        <v>2</v>
      </c>
      <c r="D9" s="6"/>
      <c r="E9" s="6"/>
      <c r="F9" s="6"/>
      <c r="G9" s="6"/>
      <c r="H9" s="6"/>
      <c r="I9" s="38">
        <f t="shared" ref="I9:I10" si="0">SUM(D9:H9)/5</f>
        <v>0</v>
      </c>
      <c r="T9" t="s">
        <v>70</v>
      </c>
    </row>
    <row r="10" spans="1:21" ht="45" x14ac:dyDescent="0.25">
      <c r="A10" s="16" t="s">
        <v>9</v>
      </c>
      <c r="B10" s="54" t="s">
        <v>10</v>
      </c>
      <c r="C10" s="15" t="s">
        <v>6</v>
      </c>
      <c r="D10" s="6">
        <v>4</v>
      </c>
      <c r="E10" s="6">
        <v>4</v>
      </c>
      <c r="F10" s="6">
        <v>4</v>
      </c>
      <c r="G10" s="6">
        <v>3</v>
      </c>
      <c r="H10" s="6">
        <v>4</v>
      </c>
      <c r="I10" s="38">
        <f t="shared" si="0"/>
        <v>3.8</v>
      </c>
    </row>
    <row r="11" spans="1:21" ht="60" x14ac:dyDescent="0.25">
      <c r="A11" s="16" t="s">
        <v>11</v>
      </c>
      <c r="B11" s="63" t="s">
        <v>109</v>
      </c>
      <c r="C11" s="15" t="s">
        <v>6</v>
      </c>
      <c r="D11" s="6">
        <v>4</v>
      </c>
      <c r="E11" s="6">
        <v>4</v>
      </c>
      <c r="F11" s="6">
        <v>4</v>
      </c>
      <c r="G11" s="6">
        <v>4</v>
      </c>
      <c r="H11" s="6">
        <v>4</v>
      </c>
      <c r="I11" s="38">
        <f>SUM(D11:H11)/5</f>
        <v>4</v>
      </c>
    </row>
    <row r="12" spans="1:21" ht="32.25" customHeight="1" x14ac:dyDescent="0.25">
      <c r="A12" s="109" t="s">
        <v>71</v>
      </c>
      <c r="B12" s="81"/>
      <c r="C12" s="82"/>
      <c r="D12" s="30">
        <f>IF(AND(OR(D8=0,D8=1,D8=2,D8=3,D8=4),OR(D9=0,D9=2),OR(D10=0,D10=1,D10=2,D10=3,D10=4),OR(D11=0,D11=1,D11=2,D11=3,D11=4)),SUM(D8:D11)/14*15,"kontrolli hindepunkte")</f>
        <v>12.857142857142856</v>
      </c>
      <c r="E12" s="30">
        <f>IF(AND(OR(E8=0,E8=1,E8=2,E8=3,E8=4),OR(E9=0,E9=2),OR(E10=0,E10=1,E10=2,E10=3,E10=4),OR(E11=0,E11=1,E11=2,E11=3,E11=4)),SUM(E8:E11)/14*15,"kontrolli hindepunkte")</f>
        <v>12.857142857142856</v>
      </c>
      <c r="F12" s="30">
        <f>IF(AND(OR(F8=0,F8=1,F8=2,F8=3,F8=4),OR(F9=0,F9=2),OR(F10=0,F10=1,F10=2,F10=3,F10=4),OR(F11=0,F11=1,F11=2,F11=3,F11=4)),SUM(F8:F11)/14*15,"kontrolli hindepunkte")</f>
        <v>12.857142857142856</v>
      </c>
      <c r="G12" s="30">
        <f>IF(AND(OR(G8=0,G8=1,G8=2,G8=3,G8=4),OR(G9=0,G9=2),OR(G10=0,G10=1,G10=2,G10=3,G10=4),OR(G11=0,G11=1,G11=2,G11=3,G11=4)),SUM(G8:G11)/14*15,"kontrolli hindepunkte")</f>
        <v>11.785714285714285</v>
      </c>
      <c r="H12" s="30">
        <f>IF(AND(OR(H8=0,H8=1,H8=2,H8=3,H8=4),OR(H9=0,H9=2),OR(H10=0,H10=1,H10=2,H10=3,H10=4),OR(H11=0,H11=1,H11=2,H11=3,H11=4)),SUM(H8:H11)/14*15,"kontrolli hindepunkte")</f>
        <v>10.714285714285715</v>
      </c>
      <c r="I12" s="38">
        <f>SUM(D12:H12)/5</f>
        <v>12.214285714285714</v>
      </c>
      <c r="J12" s="23" t="s">
        <v>70</v>
      </c>
      <c r="K12" s="23" t="s">
        <v>70</v>
      </c>
      <c r="U12" t="s">
        <v>70</v>
      </c>
    </row>
    <row r="13" spans="1:21" x14ac:dyDescent="0.25">
      <c r="A13" s="108" t="s">
        <v>12</v>
      </c>
      <c r="B13" s="77"/>
      <c r="C13" s="77"/>
      <c r="D13" s="77"/>
      <c r="E13" s="77"/>
      <c r="F13" s="77"/>
      <c r="G13" s="77"/>
      <c r="H13" s="77"/>
      <c r="I13" s="76"/>
    </row>
    <row r="14" spans="1:21" ht="15" customHeight="1" x14ac:dyDescent="0.25">
      <c r="A14" s="101" t="s">
        <v>14</v>
      </c>
      <c r="B14" s="103" t="s">
        <v>13</v>
      </c>
      <c r="C14" s="103"/>
      <c r="D14" s="103"/>
      <c r="E14" s="103"/>
      <c r="F14" s="103"/>
      <c r="G14" s="103"/>
      <c r="H14" s="103"/>
      <c r="I14" s="103"/>
    </row>
    <row r="15" spans="1:21" x14ac:dyDescent="0.25">
      <c r="A15" s="102"/>
      <c r="B15" s="103"/>
      <c r="C15" s="103"/>
      <c r="D15" s="103"/>
      <c r="E15" s="103"/>
      <c r="F15" s="103"/>
      <c r="G15" s="103"/>
      <c r="H15" s="103"/>
      <c r="I15" s="103"/>
    </row>
    <row r="16" spans="1:21" x14ac:dyDescent="0.25">
      <c r="A16" s="13" t="s">
        <v>15</v>
      </c>
      <c r="B16" s="54" t="s">
        <v>25</v>
      </c>
      <c r="C16" s="15">
        <v>1</v>
      </c>
      <c r="D16" s="26"/>
      <c r="E16" s="26"/>
      <c r="F16" s="26"/>
      <c r="G16" s="26"/>
      <c r="H16" s="26"/>
      <c r="I16" s="39">
        <f>SUM(D16:H16)/5</f>
        <v>0</v>
      </c>
    </row>
    <row r="17" spans="1:9" x14ac:dyDescent="0.25">
      <c r="A17" s="13" t="s">
        <v>16</v>
      </c>
      <c r="B17" s="54" t="s">
        <v>26</v>
      </c>
      <c r="C17" s="15">
        <v>2</v>
      </c>
      <c r="D17" s="26" t="s">
        <v>70</v>
      </c>
      <c r="E17" s="26"/>
      <c r="F17" s="26"/>
      <c r="G17" s="26"/>
      <c r="H17" s="26"/>
      <c r="I17" s="39">
        <f t="shared" ref="I17:I19" si="1">SUM(D17:H17)/5</f>
        <v>0</v>
      </c>
    </row>
    <row r="18" spans="1:9" x14ac:dyDescent="0.25">
      <c r="A18" s="13" t="s">
        <v>17</v>
      </c>
      <c r="B18" s="54" t="s">
        <v>27</v>
      </c>
      <c r="C18" s="15">
        <v>3</v>
      </c>
      <c r="D18" s="26"/>
      <c r="E18" s="26"/>
      <c r="F18" s="26"/>
      <c r="G18" s="26"/>
      <c r="H18" s="26"/>
      <c r="I18" s="39">
        <f t="shared" si="1"/>
        <v>0</v>
      </c>
    </row>
    <row r="19" spans="1:9" x14ac:dyDescent="0.25">
      <c r="A19" s="13" t="s">
        <v>18</v>
      </c>
      <c r="B19" s="54" t="s">
        <v>28</v>
      </c>
      <c r="C19" s="15">
        <v>4</v>
      </c>
      <c r="D19" s="26">
        <v>4</v>
      </c>
      <c r="E19" s="26">
        <v>4</v>
      </c>
      <c r="F19" s="26">
        <v>4</v>
      </c>
      <c r="G19" s="26">
        <v>4</v>
      </c>
      <c r="H19" s="26">
        <v>4</v>
      </c>
      <c r="I19" s="39">
        <f t="shared" si="1"/>
        <v>4</v>
      </c>
    </row>
    <row r="20" spans="1:9" ht="29.25" customHeight="1" x14ac:dyDescent="0.25">
      <c r="A20" s="9" t="s">
        <v>19</v>
      </c>
      <c r="B20" s="53" t="s">
        <v>24</v>
      </c>
      <c r="C20" s="17" t="s">
        <v>70</v>
      </c>
      <c r="D20" s="27" t="s">
        <v>70</v>
      </c>
      <c r="E20" s="27"/>
      <c r="F20" s="27"/>
      <c r="G20" s="27"/>
      <c r="H20" s="27"/>
      <c r="I20" s="39"/>
    </row>
    <row r="21" spans="1:9" x14ac:dyDescent="0.25">
      <c r="A21" s="13" t="s">
        <v>20</v>
      </c>
      <c r="B21" s="54" t="s">
        <v>29</v>
      </c>
      <c r="C21" s="15">
        <v>1</v>
      </c>
      <c r="D21" s="26"/>
      <c r="E21" s="26"/>
      <c r="F21" s="26"/>
      <c r="G21" s="26">
        <v>1</v>
      </c>
      <c r="H21" s="26"/>
      <c r="I21" s="39">
        <f>SUM(D21:H21)/5</f>
        <v>0.2</v>
      </c>
    </row>
    <row r="22" spans="1:9" x14ac:dyDescent="0.25">
      <c r="A22" s="13" t="s">
        <v>21</v>
      </c>
      <c r="B22" s="54" t="s">
        <v>30</v>
      </c>
      <c r="C22" s="15">
        <v>2</v>
      </c>
      <c r="D22" s="26"/>
      <c r="E22" s="26"/>
      <c r="F22" s="26"/>
      <c r="G22" s="26"/>
      <c r="H22" s="26"/>
      <c r="I22" s="39">
        <f t="shared" ref="I22:I24" si="2">SUM(D22:H22)/5</f>
        <v>0</v>
      </c>
    </row>
    <row r="23" spans="1:9" x14ac:dyDescent="0.25">
      <c r="A23" s="13" t="s">
        <v>22</v>
      </c>
      <c r="B23" s="54" t="s">
        <v>31</v>
      </c>
      <c r="C23" s="15">
        <v>3</v>
      </c>
      <c r="D23" s="26"/>
      <c r="E23" s="26"/>
      <c r="F23" s="26"/>
      <c r="G23" s="26"/>
      <c r="H23" s="26"/>
      <c r="I23" s="39">
        <f t="shared" si="2"/>
        <v>0</v>
      </c>
    </row>
    <row r="24" spans="1:9" x14ac:dyDescent="0.25">
      <c r="A24" s="13" t="s">
        <v>23</v>
      </c>
      <c r="B24" s="54" t="s">
        <v>32</v>
      </c>
      <c r="C24" s="15">
        <v>4</v>
      </c>
      <c r="D24" s="26">
        <v>4</v>
      </c>
      <c r="E24" s="26">
        <v>4</v>
      </c>
      <c r="F24" s="26">
        <v>4</v>
      </c>
      <c r="G24" s="26"/>
      <c r="H24" s="26">
        <v>4</v>
      </c>
      <c r="I24" s="39">
        <f t="shared" si="2"/>
        <v>3.2</v>
      </c>
    </row>
    <row r="25" spans="1:9" ht="32.25" customHeight="1" x14ac:dyDescent="0.25">
      <c r="A25" s="110" t="s">
        <v>72</v>
      </c>
      <c r="B25" s="111"/>
      <c r="C25" s="112"/>
      <c r="D25" s="40">
        <f>IF(OR(COUNT(D16:D19)&gt;1,COUNT(D21:D24)&gt;1,MAX(D16:D24)&gt;4),"kontrolli hindepunkte",SUM(D16:D19,D21:D24)/8*10)</f>
        <v>10</v>
      </c>
      <c r="E25" s="40">
        <f>IF(OR(COUNT(E16:E19)&gt;1,COUNT(E21:E24)&gt;1,MAX(E16:E24)&gt;4),"kontrolli hindepunkte",SUM(E16:E19,E21:E24)/8*10)</f>
        <v>10</v>
      </c>
      <c r="F25" s="40">
        <f>IF(OR(COUNT(F16:F19)&gt;1,COUNT(F21:F24)&gt;1,MAX(F16:F24)&gt;4),"kontrolli hindepunkte",SUM(F16:F19,F21:F24)/8*10)</f>
        <v>10</v>
      </c>
      <c r="G25" s="40">
        <f>IF(OR(COUNT(G16:G19)&gt;1,COUNT(G21:G24)&gt;1,MAX(G16:G24)&gt;4),"kontrolli hindepunkte",SUM(G16:G19,G21:G24)/8*10)</f>
        <v>6.25</v>
      </c>
      <c r="H25" s="40">
        <f>IF(OR(COUNT(H16:H19)&gt;1,COUNT(H21:H24)&gt;1,MAX(H16:H24)&gt;4),"kontrolli hindepunkte",SUM(H16:H19,H21:H24)/8*10)</f>
        <v>10</v>
      </c>
      <c r="I25" s="40">
        <f>SUM(D25:H25)/5</f>
        <v>9.25</v>
      </c>
    </row>
    <row r="26" spans="1:9" x14ac:dyDescent="0.25">
      <c r="A26" s="95" t="s">
        <v>84</v>
      </c>
      <c r="B26" s="84"/>
      <c r="C26" s="96"/>
      <c r="D26" s="96"/>
      <c r="E26" s="96"/>
      <c r="F26" s="96"/>
      <c r="G26" s="96"/>
      <c r="H26" s="96"/>
      <c r="I26" s="96"/>
    </row>
    <row r="27" spans="1:9" x14ac:dyDescent="0.25">
      <c r="A27" s="43"/>
      <c r="B27" s="97" t="s">
        <v>85</v>
      </c>
      <c r="C27" s="96"/>
      <c r="D27" s="96"/>
      <c r="E27" s="96"/>
      <c r="F27" s="96"/>
      <c r="G27" s="96"/>
      <c r="H27" s="96"/>
      <c r="I27" s="96"/>
    </row>
    <row r="28" spans="1:9" ht="13.5" customHeight="1" x14ac:dyDescent="0.25">
      <c r="A28" s="41" t="s">
        <v>86</v>
      </c>
      <c r="B28" s="42">
        <v>0.35</v>
      </c>
      <c r="C28" s="27">
        <v>1</v>
      </c>
      <c r="D28" s="74"/>
      <c r="E28" s="75"/>
      <c r="F28" s="75"/>
      <c r="G28" s="75"/>
      <c r="H28" s="75"/>
      <c r="I28" s="76"/>
    </row>
    <row r="29" spans="1:9" x14ac:dyDescent="0.25">
      <c r="A29" s="41" t="s">
        <v>87</v>
      </c>
      <c r="B29" s="54" t="s">
        <v>90</v>
      </c>
      <c r="C29" s="27">
        <v>2</v>
      </c>
      <c r="D29" s="74">
        <v>2</v>
      </c>
      <c r="E29" s="75"/>
      <c r="F29" s="75"/>
      <c r="G29" s="75"/>
      <c r="H29" s="75"/>
      <c r="I29" s="76"/>
    </row>
    <row r="30" spans="1:9" x14ac:dyDescent="0.25">
      <c r="A30" s="41" t="s">
        <v>88</v>
      </c>
      <c r="B30" s="54" t="s">
        <v>91</v>
      </c>
      <c r="C30" s="27">
        <v>3</v>
      </c>
      <c r="D30" s="74"/>
      <c r="E30" s="75"/>
      <c r="F30" s="75"/>
      <c r="G30" s="75"/>
      <c r="H30" s="75"/>
      <c r="I30" s="76"/>
    </row>
    <row r="31" spans="1:9" x14ac:dyDescent="0.25">
      <c r="A31" s="41" t="s">
        <v>89</v>
      </c>
      <c r="B31" s="54" t="s">
        <v>92</v>
      </c>
      <c r="C31" s="27">
        <v>4</v>
      </c>
      <c r="D31" s="74"/>
      <c r="E31" s="77"/>
      <c r="F31" s="77"/>
      <c r="G31" s="77"/>
      <c r="H31" s="77"/>
      <c r="I31" s="76"/>
    </row>
    <row r="32" spans="1:9" ht="29.25" customHeight="1" x14ac:dyDescent="0.25">
      <c r="A32" s="80" t="s">
        <v>102</v>
      </c>
      <c r="B32" s="81"/>
      <c r="C32" s="82"/>
      <c r="D32" s="68">
        <f>IF(OR(COUNT(D28:D31)&gt;1,MAX(D28:D31)&gt;4),"kontrolli hindepunkte",SUM(D28:D31)/4*5)</f>
        <v>2.5</v>
      </c>
      <c r="E32" s="69" t="str">
        <f t="shared" ref="E32:I32" si="3">IF(OR(COUNT(E23:E26)&gt;1,COUNT(E28:E31)&gt;1,MAX(E23:E31)&gt;4),"kontrolli hindepunkte",SUM(E23:E26,E28:E31)/8*10)</f>
        <v>kontrolli hindepunkte</v>
      </c>
      <c r="F32" s="69" t="str">
        <f t="shared" si="3"/>
        <v>kontrolli hindepunkte</v>
      </c>
      <c r="G32" s="69" t="str">
        <f t="shared" si="3"/>
        <v>kontrolli hindepunkte</v>
      </c>
      <c r="H32" s="69" t="str">
        <f t="shared" si="3"/>
        <v>kontrolli hindepunkte</v>
      </c>
      <c r="I32" s="70" t="str">
        <f t="shared" si="3"/>
        <v>kontrolli hindepunkte</v>
      </c>
    </row>
    <row r="33" spans="1:9" x14ac:dyDescent="0.25">
      <c r="A33" s="98" t="s">
        <v>93</v>
      </c>
      <c r="B33" s="96"/>
      <c r="C33" s="96"/>
      <c r="D33" s="96"/>
      <c r="E33" s="96"/>
      <c r="F33" s="96"/>
      <c r="G33" s="96"/>
      <c r="H33" s="96"/>
      <c r="I33" s="96"/>
    </row>
    <row r="34" spans="1:9" x14ac:dyDescent="0.25">
      <c r="A34" s="44"/>
      <c r="B34" s="114" t="s">
        <v>85</v>
      </c>
      <c r="C34" s="115"/>
      <c r="D34" s="115"/>
      <c r="E34" s="115"/>
      <c r="F34" s="115"/>
      <c r="G34" s="115"/>
      <c r="H34" s="115"/>
      <c r="I34" s="116"/>
    </row>
    <row r="35" spans="1:9" x14ac:dyDescent="0.25">
      <c r="A35" s="45" t="s">
        <v>94</v>
      </c>
      <c r="B35" s="46">
        <v>0.25</v>
      </c>
      <c r="C35" s="48">
        <v>1</v>
      </c>
      <c r="D35" s="78"/>
      <c r="E35" s="79"/>
      <c r="F35" s="79"/>
      <c r="G35" s="79"/>
      <c r="H35" s="79"/>
      <c r="I35" s="76"/>
    </row>
    <row r="36" spans="1:9" x14ac:dyDescent="0.25">
      <c r="A36" s="45" t="s">
        <v>95</v>
      </c>
      <c r="B36" s="47" t="s">
        <v>98</v>
      </c>
      <c r="C36" s="48">
        <v>2</v>
      </c>
      <c r="D36" s="78"/>
      <c r="E36" s="79"/>
      <c r="F36" s="79"/>
      <c r="G36" s="79"/>
      <c r="H36" s="79"/>
      <c r="I36" s="76"/>
    </row>
    <row r="37" spans="1:9" x14ac:dyDescent="0.25">
      <c r="A37" s="45" t="s">
        <v>96</v>
      </c>
      <c r="B37" s="47" t="s">
        <v>99</v>
      </c>
      <c r="C37" s="48">
        <v>3</v>
      </c>
      <c r="D37" s="78"/>
      <c r="E37" s="79"/>
      <c r="F37" s="79"/>
      <c r="G37" s="79"/>
      <c r="H37" s="79"/>
      <c r="I37" s="76"/>
    </row>
    <row r="38" spans="1:9" x14ac:dyDescent="0.25">
      <c r="A38" s="45" t="s">
        <v>97</v>
      </c>
      <c r="B38" s="47" t="s">
        <v>100</v>
      </c>
      <c r="C38" s="48">
        <v>4</v>
      </c>
      <c r="D38" s="78"/>
      <c r="E38" s="79"/>
      <c r="F38" s="79"/>
      <c r="G38" s="79"/>
      <c r="H38" s="79"/>
      <c r="I38" s="76"/>
    </row>
    <row r="39" spans="1:9" ht="30" customHeight="1" x14ac:dyDescent="0.25">
      <c r="A39" s="83" t="s">
        <v>102</v>
      </c>
      <c r="B39" s="84"/>
      <c r="C39" s="84"/>
      <c r="D39" s="71">
        <f>IF(OR(COUNT(D35:D38)&gt;1,MAX(D35:D38)&gt;4),"kontrolli hindepunkte",SUM(D35:D38)/4*5)</f>
        <v>0</v>
      </c>
      <c r="E39" s="72">
        <f t="shared" ref="E39:I39" si="4">IF(OR(COUNT(E30:E33)&gt;1,COUNT(E35:E38)&gt;1,MAX(E30:E38)&gt;4),"kontrolli hindepunkte",SUM(E30:E33,E35:E38)/8*10)</f>
        <v>0</v>
      </c>
      <c r="F39" s="72">
        <f t="shared" si="4"/>
        <v>0</v>
      </c>
      <c r="G39" s="72">
        <f t="shared" si="4"/>
        <v>0</v>
      </c>
      <c r="H39" s="72">
        <f t="shared" si="4"/>
        <v>0</v>
      </c>
      <c r="I39" s="73">
        <f t="shared" si="4"/>
        <v>0</v>
      </c>
    </row>
    <row r="40" spans="1:9" x14ac:dyDescent="0.25">
      <c r="A40" s="104" t="s">
        <v>33</v>
      </c>
      <c r="B40" s="104"/>
      <c r="C40" s="104"/>
      <c r="D40" s="104"/>
      <c r="E40" s="104"/>
      <c r="F40" s="104"/>
      <c r="G40" s="104"/>
      <c r="H40" s="104"/>
      <c r="I40" s="104"/>
    </row>
    <row r="41" spans="1:9" ht="30" x14ac:dyDescent="0.25">
      <c r="A41" s="16" t="s">
        <v>34</v>
      </c>
      <c r="B41" s="54" t="s">
        <v>35</v>
      </c>
      <c r="C41" s="15" t="s">
        <v>6</v>
      </c>
      <c r="D41" s="29">
        <v>4</v>
      </c>
      <c r="E41" s="29">
        <v>3</v>
      </c>
      <c r="F41" s="29">
        <v>3</v>
      </c>
      <c r="G41" s="29">
        <v>2</v>
      </c>
      <c r="H41" s="29">
        <v>4</v>
      </c>
      <c r="I41" s="32">
        <f>SUM(D41:H41)/5</f>
        <v>3.2</v>
      </c>
    </row>
    <row r="42" spans="1:9" ht="30.75" customHeight="1" x14ac:dyDescent="0.25">
      <c r="A42" s="109" t="s">
        <v>73</v>
      </c>
      <c r="B42" s="81"/>
      <c r="C42" s="82"/>
      <c r="D42" s="30">
        <f>IF(OR(D41=0,D41=1,D41=2,D41=3,D41=4),D41/4*10,"kontrolli hindepunkte")</f>
        <v>10</v>
      </c>
      <c r="E42" s="30">
        <f>IF(OR(E41=0,E41=1,E41=2,E41=3,E41=4),E41/4*10,"kontrolli hindepunkte")</f>
        <v>7.5</v>
      </c>
      <c r="F42" s="30">
        <f>IF(OR(F41=0,F41=1,F41=2,F41=3,F41=4),F41/4*10,"kontrolli hindepunkte")</f>
        <v>7.5</v>
      </c>
      <c r="G42" s="30">
        <f>IF(OR(G41=0,G41=1,G41=2,G41=3,G41=4),G41/4*10,"kontrolli hindepunkte")</f>
        <v>5</v>
      </c>
      <c r="H42" s="30">
        <f>IF(OR(H41=0,H41=1,H41=2,H41=3,H41=4),H41/4*10,"kontrolli hindepunkte")</f>
        <v>10</v>
      </c>
      <c r="I42" s="32">
        <f>SUM(D42:H42)/5</f>
        <v>8</v>
      </c>
    </row>
    <row r="43" spans="1:9" x14ac:dyDescent="0.25">
      <c r="A43" s="108" t="s">
        <v>36</v>
      </c>
      <c r="B43" s="77"/>
      <c r="C43" s="77"/>
      <c r="D43" s="77"/>
      <c r="E43" s="77"/>
      <c r="F43" s="77"/>
      <c r="G43" s="77"/>
      <c r="H43" s="77"/>
      <c r="I43" s="76"/>
    </row>
    <row r="44" spans="1:9" ht="45" x14ac:dyDescent="0.25">
      <c r="A44" s="16" t="s">
        <v>37</v>
      </c>
      <c r="B44" s="54" t="s">
        <v>40</v>
      </c>
      <c r="C44" s="15" t="s">
        <v>6</v>
      </c>
      <c r="D44" s="6">
        <v>4</v>
      </c>
      <c r="E44" s="6">
        <v>2</v>
      </c>
      <c r="F44" s="6">
        <v>4</v>
      </c>
      <c r="G44" s="6">
        <v>4</v>
      </c>
      <c r="H44" s="6">
        <v>4</v>
      </c>
      <c r="I44" s="32">
        <f>SUM(D44:H44)/5</f>
        <v>3.6</v>
      </c>
    </row>
    <row r="45" spans="1:9" ht="60" x14ac:dyDescent="0.25">
      <c r="A45" s="16" t="s">
        <v>38</v>
      </c>
      <c r="B45" s="54" t="s">
        <v>41</v>
      </c>
      <c r="C45" s="15" t="s">
        <v>6</v>
      </c>
      <c r="D45" s="6">
        <v>4</v>
      </c>
      <c r="E45" s="6">
        <v>2</v>
      </c>
      <c r="F45" s="6">
        <v>3</v>
      </c>
      <c r="G45" s="6">
        <v>4</v>
      </c>
      <c r="H45" s="6">
        <v>4</v>
      </c>
      <c r="I45" s="32">
        <f t="shared" ref="I45:I50" si="5">SUM(D45:H45)/5</f>
        <v>3.4</v>
      </c>
    </row>
    <row r="46" spans="1:9" ht="60.75" customHeight="1" x14ac:dyDescent="0.25">
      <c r="A46" s="16" t="s">
        <v>39</v>
      </c>
      <c r="B46" s="28" t="s">
        <v>42</v>
      </c>
      <c r="C46" s="15" t="s">
        <v>6</v>
      </c>
      <c r="D46" s="6">
        <v>4</v>
      </c>
      <c r="E46" s="6">
        <v>2</v>
      </c>
      <c r="F46" s="6">
        <v>4</v>
      </c>
      <c r="G46" s="6">
        <v>4</v>
      </c>
      <c r="H46" s="6">
        <v>4</v>
      </c>
      <c r="I46" s="32">
        <f t="shared" si="5"/>
        <v>3.6</v>
      </c>
    </row>
    <row r="47" spans="1:9" ht="29.25" customHeight="1" x14ac:dyDescent="0.25">
      <c r="A47" s="113" t="s">
        <v>74</v>
      </c>
      <c r="B47" s="77"/>
      <c r="C47" s="76"/>
      <c r="D47" s="30">
        <f>IF(AND(OR(D44=0,D44=1,D44=2,D44=3,D44=4),OR(D45=0,D45=1,D45=2,D45=3,D45=4),OR(D46=0,D46=1,D46=2,D46=3,D46=4)),SUM(D44:D46)/12*20,"kontrolli hindepunkte")</f>
        <v>20</v>
      </c>
      <c r="E47" s="30">
        <f>IF(AND(OR(E44=0,E44=1,E44=2,E44=3,E44=4),OR(E45=0,E45=1,E45=2,E45=3,E45=4),OR(E46=0,E46=1,E46=2,E46=3,E46=4)),SUM(E44:E46)/12*20,"kontrolli hindepunkte")</f>
        <v>10</v>
      </c>
      <c r="F47" s="30">
        <f>IF(AND(OR(F44=0,F44=1,F44=2,F44=3,F44=4),OR(F45=0,F45=1,F45=2,F45=3,F45=4),OR(F46=0,F46=1,F46=2,F46=3,F46=4)),SUM(F44:F46)/12*20,"kontrolli hindepunkte")</f>
        <v>18.333333333333332</v>
      </c>
      <c r="G47" s="30">
        <f>IF(AND(OR(G44=0,G44=1,G44=2,G44=3,G44=4),OR(G45=0,G45=1,G45=2,G45=3,G45=4),OR(G46=0,G46=1,G46=2,G46=3,G46=4)),SUM(G44:G46)/12*20,"kontrolli hindepunkte")</f>
        <v>20</v>
      </c>
      <c r="H47" s="30">
        <f>IF(AND(OR(H44=0,H44=1,H44=2,H44=3,H44=4),OR(H45=0,H45=1,H45=2,H45=3,H45=4),OR(H46=0,H46=1,H46=2,H46=3,H46=4)),SUM(H44:H46)/12*20,"kontrolli hindepunkte")</f>
        <v>20</v>
      </c>
      <c r="I47" s="51">
        <f t="shared" si="5"/>
        <v>17.666666666666664</v>
      </c>
    </row>
    <row r="48" spans="1:9" x14ac:dyDescent="0.25">
      <c r="A48" s="105" t="s">
        <v>43</v>
      </c>
      <c r="B48" s="106"/>
      <c r="C48" s="106"/>
      <c r="D48" s="106"/>
      <c r="E48" s="106"/>
      <c r="F48" s="106"/>
      <c r="G48" s="106"/>
      <c r="H48" s="106"/>
      <c r="I48" s="107"/>
    </row>
    <row r="49" spans="1:20" ht="30" x14ac:dyDescent="0.25">
      <c r="A49" s="16" t="s">
        <v>44</v>
      </c>
      <c r="B49" s="54" t="s">
        <v>45</v>
      </c>
      <c r="C49" s="15" t="s">
        <v>6</v>
      </c>
      <c r="D49" s="6"/>
      <c r="E49" s="6">
        <v>2</v>
      </c>
      <c r="F49" s="6"/>
      <c r="G49" s="6"/>
      <c r="H49" s="6"/>
      <c r="I49" s="32">
        <f t="shared" si="5"/>
        <v>0.4</v>
      </c>
    </row>
    <row r="50" spans="1:20" ht="30" customHeight="1" x14ac:dyDescent="0.25">
      <c r="A50" s="113" t="s">
        <v>73</v>
      </c>
      <c r="B50" s="77"/>
      <c r="C50" s="76"/>
      <c r="D50" s="30">
        <f>IF(OR(D49=0,D49=1,D49=2,D49=3,D49=4),D49/4*10,"kontrolli hindepunkte")</f>
        <v>0</v>
      </c>
      <c r="E50" s="30">
        <f>IF(OR(E49=0,E49=1,E49=2,E49=3,E49=4),E49/4*10,"kontrolli hindepunkte")</f>
        <v>5</v>
      </c>
      <c r="F50" s="30">
        <f>IF(OR(F49=0,F49=1,F49=2,F49=3,F49=4),F49/4*10,"kontrolli hindepunkte")</f>
        <v>0</v>
      </c>
      <c r="G50" s="30">
        <f>IF(OR(G49=0,G49=1,G49=2,G49=3,G49=4),G49/4*10,"kontrolli hindepunkte")</f>
        <v>0</v>
      </c>
      <c r="H50" s="30">
        <f>IF(OR(H49=0,H49=1,H49=2,H49=3,H49=4),H49/4*10,"kontrolli hindepunkte")</f>
        <v>0</v>
      </c>
      <c r="I50" s="32">
        <f t="shared" si="5"/>
        <v>1</v>
      </c>
    </row>
    <row r="51" spans="1:20" x14ac:dyDescent="0.25">
      <c r="A51" s="108" t="s">
        <v>51</v>
      </c>
      <c r="B51" s="77"/>
      <c r="C51" s="77"/>
      <c r="D51" s="77"/>
      <c r="E51" s="77"/>
      <c r="F51" s="77"/>
      <c r="G51" s="77"/>
      <c r="H51" s="77"/>
      <c r="I51" s="76"/>
    </row>
    <row r="52" spans="1:20" ht="15" customHeight="1" x14ac:dyDescent="0.25">
      <c r="A52" s="88" t="s">
        <v>46</v>
      </c>
      <c r="B52" s="89" t="s">
        <v>52</v>
      </c>
      <c r="C52" s="90"/>
      <c r="D52" s="90"/>
      <c r="E52" s="90"/>
      <c r="F52" s="90"/>
      <c r="G52" s="90"/>
      <c r="H52" s="90"/>
      <c r="I52" s="91"/>
    </row>
    <row r="53" spans="1:20" ht="15" hidden="1" customHeight="1" x14ac:dyDescent="0.25">
      <c r="A53" s="88"/>
      <c r="B53" s="92"/>
      <c r="C53" s="93"/>
      <c r="D53" s="93"/>
      <c r="E53" s="93"/>
      <c r="F53" s="93"/>
      <c r="G53" s="93"/>
      <c r="H53" s="93"/>
      <c r="I53" s="94"/>
    </row>
    <row r="54" spans="1:20" x14ac:dyDescent="0.25">
      <c r="A54" s="16" t="s">
        <v>47</v>
      </c>
      <c r="B54" s="54" t="s">
        <v>53</v>
      </c>
      <c r="C54" s="15">
        <v>1</v>
      </c>
      <c r="D54" s="6"/>
      <c r="E54" s="6"/>
      <c r="F54" s="6"/>
      <c r="G54" s="6"/>
      <c r="H54" s="6"/>
      <c r="I54" s="32">
        <f t="shared" ref="I54:I58" si="6">SUM(D54:H54)/5</f>
        <v>0</v>
      </c>
    </row>
    <row r="55" spans="1:20" x14ac:dyDescent="0.25">
      <c r="A55" s="16" t="s">
        <v>48</v>
      </c>
      <c r="B55" s="54" t="s">
        <v>54</v>
      </c>
      <c r="C55" s="15">
        <v>2</v>
      </c>
      <c r="D55" s="6" t="s">
        <v>70</v>
      </c>
      <c r="E55" s="6"/>
      <c r="F55" s="6"/>
      <c r="G55" s="6"/>
      <c r="H55" s="6"/>
      <c r="I55" s="32">
        <f t="shared" si="6"/>
        <v>0</v>
      </c>
    </row>
    <row r="56" spans="1:20" x14ac:dyDescent="0.25">
      <c r="A56" s="16" t="s">
        <v>49</v>
      </c>
      <c r="B56" s="54" t="s">
        <v>55</v>
      </c>
      <c r="C56" s="15">
        <v>3</v>
      </c>
      <c r="D56" s="6"/>
      <c r="E56" s="6">
        <v>3</v>
      </c>
      <c r="F56" s="6"/>
      <c r="G56" s="6"/>
      <c r="H56" s="6"/>
      <c r="I56" s="32">
        <f t="shared" si="6"/>
        <v>0.6</v>
      </c>
    </row>
    <row r="57" spans="1:20" x14ac:dyDescent="0.25">
      <c r="A57" s="16" t="s">
        <v>50</v>
      </c>
      <c r="B57" s="54" t="s">
        <v>56</v>
      </c>
      <c r="C57" s="15">
        <v>4</v>
      </c>
      <c r="D57" s="6">
        <v>4</v>
      </c>
      <c r="E57" s="6"/>
      <c r="F57" s="6">
        <v>4</v>
      </c>
      <c r="G57" s="6">
        <v>4</v>
      </c>
      <c r="H57" s="6">
        <v>4</v>
      </c>
      <c r="I57" s="32">
        <f t="shared" si="6"/>
        <v>3.2</v>
      </c>
    </row>
    <row r="58" spans="1:20" ht="30.75" customHeight="1" x14ac:dyDescent="0.25">
      <c r="A58" s="80" t="s">
        <v>75</v>
      </c>
      <c r="B58" s="81"/>
      <c r="C58" s="82"/>
      <c r="D58" s="30">
        <f>IF(OR(COUNT(D54:D57)&gt;1,MAX(D54:D57)&gt;4),"kontrolli hindepunkte",SUM(D54:D57)/4*20)</f>
        <v>20</v>
      </c>
      <c r="E58" s="30">
        <f>IF(OR(COUNT(E54:E57)&gt;1,MAX(E54:E57)&gt;4),"kontrolli hindepunkte",SUM(E54:E57)/4*20)</f>
        <v>15</v>
      </c>
      <c r="F58" s="30">
        <f>IF(OR(COUNT(F54:F57)&gt;1,MAX(F54:F57)&gt;4),"kontrolli hindepunkte",SUM(F54:F57)/4*20)</f>
        <v>20</v>
      </c>
      <c r="G58" s="30">
        <f>IF(OR(COUNT(G54:G57)&gt;1,MAX(G54:G57)&gt;4),"kontrolli hindepunkte",SUM(G54:G57)/4*20)</f>
        <v>20</v>
      </c>
      <c r="H58" s="30">
        <f>IF(OR(COUNT(H54:H57)&gt;1,MAX(H54:H57)&gt;4),"kontrolli hindepunkte",SUM(H54:H57)/4*20)</f>
        <v>20</v>
      </c>
      <c r="I58" s="32">
        <f t="shared" si="6"/>
        <v>19</v>
      </c>
    </row>
    <row r="59" spans="1:20" x14ac:dyDescent="0.25">
      <c r="A59" s="11" t="s">
        <v>57</v>
      </c>
      <c r="B59" s="12"/>
      <c r="C59" s="17"/>
      <c r="D59" s="17"/>
      <c r="E59" s="17"/>
      <c r="F59" s="17"/>
      <c r="G59" s="17"/>
      <c r="H59" s="17"/>
      <c r="I59" s="17"/>
    </row>
    <row r="60" spans="1:20" ht="15" customHeight="1" x14ac:dyDescent="0.25">
      <c r="A60" s="88" t="s">
        <v>58</v>
      </c>
      <c r="B60" s="103" t="s">
        <v>59</v>
      </c>
      <c r="C60" s="103"/>
      <c r="D60" s="103"/>
      <c r="E60" s="103"/>
      <c r="F60" s="103"/>
      <c r="G60" s="103"/>
      <c r="H60" s="103"/>
      <c r="I60" s="103"/>
    </row>
    <row r="61" spans="1:20" ht="0.75" customHeight="1" x14ac:dyDescent="0.25">
      <c r="A61" s="88"/>
      <c r="B61" s="103"/>
      <c r="C61" s="103"/>
      <c r="D61" s="103"/>
      <c r="E61" s="103"/>
      <c r="F61" s="103"/>
      <c r="G61" s="103"/>
      <c r="H61" s="103"/>
      <c r="I61" s="103"/>
    </row>
    <row r="62" spans="1:20" x14ac:dyDescent="0.25">
      <c r="A62" s="16" t="s">
        <v>60</v>
      </c>
      <c r="B62" s="54" t="s">
        <v>66</v>
      </c>
      <c r="C62" s="15">
        <v>1</v>
      </c>
      <c r="D62" s="6"/>
      <c r="E62" s="6"/>
      <c r="F62" s="6"/>
      <c r="G62" s="6">
        <v>1</v>
      </c>
      <c r="H62" s="6"/>
      <c r="I62" s="32">
        <f t="shared" ref="I62:I68" si="7">SUM(D62:H62)/5</f>
        <v>0.2</v>
      </c>
    </row>
    <row r="63" spans="1:20" x14ac:dyDescent="0.25">
      <c r="A63" s="16" t="s">
        <v>61</v>
      </c>
      <c r="B63" s="54" t="s">
        <v>67</v>
      </c>
      <c r="C63" s="15">
        <v>2</v>
      </c>
      <c r="D63" s="6"/>
      <c r="E63" s="6"/>
      <c r="F63" s="6"/>
      <c r="G63" s="6"/>
      <c r="H63" s="6"/>
      <c r="I63" s="32">
        <f t="shared" si="7"/>
        <v>0</v>
      </c>
    </row>
    <row r="64" spans="1:20" x14ac:dyDescent="0.25">
      <c r="A64" s="16" t="s">
        <v>62</v>
      </c>
      <c r="B64" s="54" t="s">
        <v>68</v>
      </c>
      <c r="C64" s="15">
        <v>3</v>
      </c>
      <c r="D64" s="6"/>
      <c r="E64" s="6">
        <v>3</v>
      </c>
      <c r="F64" s="6"/>
      <c r="G64" s="6"/>
      <c r="H64" s="6"/>
      <c r="I64" s="32">
        <f t="shared" si="7"/>
        <v>0.6</v>
      </c>
      <c r="T64" t="s">
        <v>70</v>
      </c>
    </row>
    <row r="65" spans="1:10" x14ac:dyDescent="0.25">
      <c r="A65" s="16" t="s">
        <v>63</v>
      </c>
      <c r="B65" s="54" t="s">
        <v>69</v>
      </c>
      <c r="C65" s="15">
        <v>4</v>
      </c>
      <c r="D65" s="6">
        <v>4</v>
      </c>
      <c r="E65" s="6"/>
      <c r="F65" s="6">
        <v>4</v>
      </c>
      <c r="G65" s="6"/>
      <c r="H65" s="6">
        <v>4</v>
      </c>
      <c r="I65" s="32">
        <f t="shared" si="7"/>
        <v>2.4</v>
      </c>
    </row>
    <row r="66" spans="1:10" ht="45" x14ac:dyDescent="0.25">
      <c r="A66" s="31" t="s">
        <v>64</v>
      </c>
      <c r="B66" s="54" t="s">
        <v>65</v>
      </c>
      <c r="C66" s="15" t="s">
        <v>6</v>
      </c>
      <c r="D66" s="6">
        <v>4</v>
      </c>
      <c r="E66" s="6">
        <v>4</v>
      </c>
      <c r="F66" s="6">
        <v>4</v>
      </c>
      <c r="G66" s="6">
        <v>4</v>
      </c>
      <c r="H66" s="6">
        <v>4</v>
      </c>
      <c r="I66" s="32">
        <f t="shared" si="7"/>
        <v>4</v>
      </c>
    </row>
    <row r="67" spans="1:10" ht="31.5" customHeight="1" x14ac:dyDescent="0.25">
      <c r="A67" s="80" t="s">
        <v>72</v>
      </c>
      <c r="B67" s="77"/>
      <c r="C67" s="76"/>
      <c r="D67" s="30">
        <f>IF(COUNT(D62:D65)&gt;1,"kontrolli hindepunkte",IF(AND(OR(D66=0,D66=1,D66=2,D66=3,D66=4),OR(D62=0,D62=1),OR(D63=0,D63=2),OR(D64=0,D64=3),OR(D65=0,D65=4)),SUM(D62:D66)/8*10,"kontrolli hindepunkte"))</f>
        <v>10</v>
      </c>
      <c r="E67" s="30">
        <f>IF(COUNT(E62:E65)&gt;1,"kontrolli hindepunkte",IF(AND(OR(E66=0,E66=1,E66=2,E66=3,E66=4),OR(E62=0,E62=1),OR(E63=0,E63=2),OR(E64=0,E64=3),OR(E65=0,E65=4)),SUM(E62:E66)/8*10,"kontrolli hindepunkte"))</f>
        <v>8.75</v>
      </c>
      <c r="F67" s="30">
        <f>IF(COUNT(F62:F65)&gt;1,"kontrolli hindepunkte",IF(AND(OR(F66=0,F66=1,F66=2,F66=3,F66=4),OR(F62=0,F62=1),OR(F63=0,F63=2),OR(F64=0,F64=3),OR(F65=0,F65=4)),SUM(F62:F66)/8*10,"kontrolli hindepunkte"))</f>
        <v>10</v>
      </c>
      <c r="G67" s="30">
        <f>IF(COUNT(G62:G65)&gt;1,"kontrolli hindepunkte",IF(AND(OR(G66=0,G66=1,G66=2,G66=3,G66=4),OR(G62=0,G62=1),OR(G63=0,G63=2),OR(G64=0,G64=3),OR(G65=0,G65=4)),SUM(G62:G66)/8*10,"kontrolli hindepunkte"))</f>
        <v>6.25</v>
      </c>
      <c r="H67" s="30">
        <f>IF(COUNT(H62:H65)&gt;1,"kontrolli hindepunkte",IF(AND(OR(H66=0,H66=1,H66=2,H66=3,H66=4),OR(H62=0,H62=1),OR(H63=0,H63=2),OR(H64=0,H64=3),OR(H65=0,H65=4)),SUM(H62:H66)/8*10,"kontrolli hindepunkte"))</f>
        <v>10</v>
      </c>
      <c r="I67" s="32">
        <f t="shared" si="7"/>
        <v>9</v>
      </c>
    </row>
    <row r="68" spans="1:10" ht="31.5" customHeight="1" x14ac:dyDescent="0.25">
      <c r="A68" s="80" t="s">
        <v>103</v>
      </c>
      <c r="B68" s="81"/>
      <c r="C68" s="82"/>
      <c r="D68" s="30">
        <f>D12+D25+D42+D47+D50+D58+D67</f>
        <v>82.857142857142861</v>
      </c>
      <c r="E68" s="30">
        <f>E12+E25+E42+E47+E50+E58+E67</f>
        <v>69.107142857142861</v>
      </c>
      <c r="F68" s="30">
        <f>F12+F25+F42+F47+F50+F58+F67</f>
        <v>78.69047619047619</v>
      </c>
      <c r="G68" s="30">
        <f>G12+G25+G42+G47+G50+G58+G67</f>
        <v>69.285714285714278</v>
      </c>
      <c r="H68" s="30">
        <f>H12+H25+H42+H47+H50+H58+H67</f>
        <v>80.714285714285722</v>
      </c>
      <c r="I68" s="55">
        <f t="shared" si="7"/>
        <v>76.13095238095238</v>
      </c>
    </row>
    <row r="69" spans="1:10" ht="30" customHeight="1" x14ac:dyDescent="0.25">
      <c r="A69" s="80" t="s">
        <v>104</v>
      </c>
      <c r="B69" s="81"/>
      <c r="C69" s="82"/>
      <c r="D69" s="85">
        <f>SUM(D32,D39)</f>
        <v>2.5</v>
      </c>
      <c r="E69" s="85"/>
      <c r="F69" s="85"/>
      <c r="G69" s="85"/>
      <c r="H69" s="85"/>
      <c r="I69" s="85"/>
    </row>
    <row r="70" spans="1:10" x14ac:dyDescent="0.25">
      <c r="A70" s="67" t="s">
        <v>105</v>
      </c>
      <c r="B70" s="67"/>
      <c r="C70" s="67"/>
      <c r="D70" s="67"/>
      <c r="E70" s="67"/>
      <c r="F70" s="67"/>
      <c r="G70" s="67"/>
      <c r="H70" s="67"/>
      <c r="I70" s="49">
        <f>SUM(I68,D69)</f>
        <v>78.63095238095238</v>
      </c>
      <c r="J70" s="23"/>
    </row>
  </sheetData>
  <mergeCells count="42">
    <mergeCell ref="A70:H70"/>
    <mergeCell ref="A60:A61"/>
    <mergeCell ref="B60:I61"/>
    <mergeCell ref="A67:C67"/>
    <mergeCell ref="A68:C68"/>
    <mergeCell ref="A69:C69"/>
    <mergeCell ref="D69:I69"/>
    <mergeCell ref="A58:C58"/>
    <mergeCell ref="A39:C39"/>
    <mergeCell ref="D39:I39"/>
    <mergeCell ref="A40:I40"/>
    <mergeCell ref="A42:C42"/>
    <mergeCell ref="A43:I43"/>
    <mergeCell ref="A47:C47"/>
    <mergeCell ref="A48:I48"/>
    <mergeCell ref="A50:C50"/>
    <mergeCell ref="A51:I51"/>
    <mergeCell ref="A52:A53"/>
    <mergeCell ref="B52:I53"/>
    <mergeCell ref="D38:I38"/>
    <mergeCell ref="B27:I27"/>
    <mergeCell ref="D28:I28"/>
    <mergeCell ref="D29:I29"/>
    <mergeCell ref="D30:I30"/>
    <mergeCell ref="D31:I31"/>
    <mergeCell ref="A32:C32"/>
    <mergeCell ref="D32:I32"/>
    <mergeCell ref="A33:I33"/>
    <mergeCell ref="B34:I34"/>
    <mergeCell ref="D35:I35"/>
    <mergeCell ref="D36:I36"/>
    <mergeCell ref="D37:I37"/>
    <mergeCell ref="J8:M8"/>
    <mergeCell ref="A26:I26"/>
    <mergeCell ref="A2:I2"/>
    <mergeCell ref="A4:B4"/>
    <mergeCell ref="C4:I4"/>
    <mergeCell ref="A12:C12"/>
    <mergeCell ref="A13:I13"/>
    <mergeCell ref="A14:A15"/>
    <mergeCell ref="B14:I15"/>
    <mergeCell ref="A25:C25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B8" sqref="B8"/>
    </sheetView>
  </sheetViews>
  <sheetFormatPr defaultRowHeight="15" x14ac:dyDescent="0.25"/>
  <cols>
    <col min="1" max="1" width="5.7109375" customWidth="1"/>
    <col min="2" max="2" width="61.85546875" customWidth="1"/>
    <col min="3" max="3" width="7.7109375" customWidth="1"/>
    <col min="4" max="9" width="12.7109375" customWidth="1"/>
    <col min="10" max="10" width="3.140625" customWidth="1"/>
    <col min="11" max="12" width="4" customWidth="1"/>
    <col min="13" max="13" width="4.42578125" customWidth="1"/>
    <col min="14" max="14" width="4.85546875" customWidth="1"/>
    <col min="15" max="15" width="7.42578125" customWidth="1"/>
    <col min="16" max="16" width="4.28515625" customWidth="1"/>
    <col min="17" max="17" width="4.85546875" customWidth="1"/>
    <col min="18" max="18" width="7.28515625" customWidth="1"/>
    <col min="19" max="19" width="11.5703125" customWidth="1"/>
    <col min="20" max="20" width="8.7109375" customWidth="1"/>
  </cols>
  <sheetData>
    <row r="1" spans="1:21" x14ac:dyDescent="0.25">
      <c r="A1" s="33" t="s">
        <v>70</v>
      </c>
      <c r="B1" s="33"/>
      <c r="C1" s="33"/>
      <c r="D1" s="33"/>
      <c r="E1" s="33"/>
      <c r="F1" s="33"/>
      <c r="G1" s="33"/>
      <c r="H1" s="33"/>
      <c r="I1" s="33"/>
    </row>
    <row r="2" spans="1:21" s="56" customFormat="1" ht="32.25" customHeight="1" x14ac:dyDescent="0.25">
      <c r="A2" s="86" t="s">
        <v>101</v>
      </c>
      <c r="B2" s="87"/>
      <c r="C2" s="87"/>
      <c r="D2" s="87"/>
      <c r="E2" s="87"/>
      <c r="F2" s="87"/>
      <c r="G2" s="87"/>
      <c r="H2" s="87"/>
      <c r="I2" s="87"/>
    </row>
    <row r="3" spans="1:21" s="56" customFormat="1" x14ac:dyDescent="0.25">
      <c r="A3" s="35"/>
      <c r="B3" s="34"/>
      <c r="C3" s="34"/>
      <c r="D3" s="34"/>
      <c r="E3" s="34"/>
      <c r="F3" s="34"/>
      <c r="G3" s="34"/>
      <c r="H3" s="34"/>
      <c r="I3" s="34"/>
    </row>
    <row r="4" spans="1:21" s="56" customFormat="1" x14ac:dyDescent="0.25">
      <c r="A4" s="120" t="s">
        <v>4</v>
      </c>
      <c r="B4" s="121"/>
      <c r="C4" s="117">
        <f>'hindepunktide koond'!A21</f>
        <v>642215780018</v>
      </c>
      <c r="D4" s="118"/>
      <c r="E4" s="118"/>
      <c r="F4" s="118"/>
      <c r="G4" s="118"/>
      <c r="H4" s="118"/>
      <c r="I4" s="119"/>
    </row>
    <row r="5" spans="1:21" s="56" customFormat="1" ht="15.75" x14ac:dyDescent="0.25">
      <c r="A5" s="3"/>
      <c r="D5" s="52"/>
      <c r="E5" s="57"/>
      <c r="F5" s="57"/>
      <c r="G5" s="57"/>
      <c r="H5" s="57"/>
      <c r="I5" s="57"/>
    </row>
    <row r="6" spans="1:21" ht="51" customHeight="1" x14ac:dyDescent="0.25">
      <c r="A6" s="5"/>
      <c r="B6" s="55" t="s">
        <v>1</v>
      </c>
      <c r="C6" s="20" t="s">
        <v>7</v>
      </c>
      <c r="D6" s="20" t="s">
        <v>78</v>
      </c>
      <c r="E6" s="20" t="s">
        <v>79</v>
      </c>
      <c r="F6" s="20" t="s">
        <v>80</v>
      </c>
      <c r="G6" s="20" t="s">
        <v>81</v>
      </c>
      <c r="H6" s="20" t="s">
        <v>82</v>
      </c>
      <c r="I6" s="37" t="s">
        <v>83</v>
      </c>
      <c r="J6" s="4"/>
      <c r="K6" s="4"/>
      <c r="L6" s="4"/>
      <c r="M6" s="4"/>
      <c r="N6" s="4"/>
      <c r="O6" s="4"/>
      <c r="P6" s="4"/>
    </row>
    <row r="7" spans="1:21" x14ac:dyDescent="0.25">
      <c r="A7" s="12" t="s">
        <v>0</v>
      </c>
      <c r="B7" s="8"/>
      <c r="C7" s="21"/>
      <c r="D7" s="7"/>
      <c r="E7" s="7"/>
      <c r="F7" s="7"/>
      <c r="G7" s="7"/>
      <c r="H7" s="7"/>
      <c r="I7" s="22"/>
    </row>
    <row r="8" spans="1:21" ht="45" x14ac:dyDescent="0.25">
      <c r="A8" s="16" t="s">
        <v>2</v>
      </c>
      <c r="B8" s="19" t="s">
        <v>3</v>
      </c>
      <c r="C8" s="25" t="s">
        <v>6</v>
      </c>
      <c r="D8" s="24">
        <v>4</v>
      </c>
      <c r="E8" s="24">
        <v>4</v>
      </c>
      <c r="F8" s="24">
        <v>4</v>
      </c>
      <c r="G8" s="24">
        <v>4</v>
      </c>
      <c r="H8" s="24">
        <v>4</v>
      </c>
      <c r="I8" s="38">
        <f>SUM(D8:H8)/5</f>
        <v>4</v>
      </c>
      <c r="J8" s="99" t="s">
        <v>70</v>
      </c>
      <c r="K8" s="100"/>
      <c r="L8" s="100"/>
      <c r="M8" s="100"/>
      <c r="N8" s="1"/>
      <c r="O8" s="1"/>
      <c r="P8" s="1"/>
      <c r="Q8" s="1"/>
      <c r="R8" s="1"/>
      <c r="S8" s="1"/>
    </row>
    <row r="9" spans="1:21" ht="45" x14ac:dyDescent="0.25">
      <c r="A9" s="16" t="s">
        <v>5</v>
      </c>
      <c r="B9" s="54" t="s">
        <v>8</v>
      </c>
      <c r="C9" s="15">
        <v>2</v>
      </c>
      <c r="D9" s="6"/>
      <c r="E9" s="6"/>
      <c r="F9" s="6"/>
      <c r="G9" s="6"/>
      <c r="H9" s="6"/>
      <c r="I9" s="38">
        <f t="shared" ref="I9:I11" si="0">SUM(D9:H9)/5</f>
        <v>0</v>
      </c>
      <c r="T9" t="s">
        <v>70</v>
      </c>
    </row>
    <row r="10" spans="1:21" ht="45" x14ac:dyDescent="0.25">
      <c r="A10" s="16" t="s">
        <v>9</v>
      </c>
      <c r="B10" s="54" t="s">
        <v>10</v>
      </c>
      <c r="C10" s="15" t="s">
        <v>6</v>
      </c>
      <c r="D10" s="6"/>
      <c r="E10" s="6"/>
      <c r="F10" s="6"/>
      <c r="G10" s="6"/>
      <c r="H10" s="6"/>
      <c r="I10" s="38">
        <f t="shared" si="0"/>
        <v>0</v>
      </c>
    </row>
    <row r="11" spans="1:21" ht="60" x14ac:dyDescent="0.25">
      <c r="A11" s="16" t="s">
        <v>11</v>
      </c>
      <c r="B11" s="63" t="s">
        <v>109</v>
      </c>
      <c r="C11" s="15" t="s">
        <v>6</v>
      </c>
      <c r="D11" s="6">
        <v>4</v>
      </c>
      <c r="E11" s="6">
        <v>4</v>
      </c>
      <c r="F11" s="6">
        <v>2</v>
      </c>
      <c r="G11" s="6">
        <v>2</v>
      </c>
      <c r="H11" s="6">
        <v>4</v>
      </c>
      <c r="I11" s="38">
        <f t="shared" si="0"/>
        <v>3.2</v>
      </c>
    </row>
    <row r="12" spans="1:21" ht="32.25" customHeight="1" x14ac:dyDescent="0.25">
      <c r="A12" s="109" t="s">
        <v>71</v>
      </c>
      <c r="B12" s="81"/>
      <c r="C12" s="82"/>
      <c r="D12" s="30">
        <f>IF(AND(OR(D8=0,D8=1,D8=2,D8=3,D8=4),OR(D9=0,D9=2),OR(D10=0,D10=1,D10=2,D10=3,D10=4),OR(D11=0,D11=1,D11=2,D11=3,D11=4)),SUM(D8:D11)/14*15,"kontrolli hindepunkte")</f>
        <v>8.5714285714285712</v>
      </c>
      <c r="E12" s="30">
        <f>IF(AND(OR(E8=0,E8=1,E8=2,E8=3,E8=4),OR(E9=0,E9=2),OR(E10=0,E10=1,E10=2,E10=3,E10=4),OR(E11=0,E11=1,E11=2,E11=3,E11=4)),SUM(E8:E11)/14*15,"kontrolli hindepunkte")</f>
        <v>8.5714285714285712</v>
      </c>
      <c r="F12" s="30">
        <f>IF(AND(OR(F8=0,F8=1,F8=2,F8=3,F8=4),OR(F9=0,F9=2),OR(F10=0,F10=1,F10=2,F10=3,F10=4),OR(F11=0,F11=1,F11=2,F11=3,F11=4)),SUM(F8:F11)/14*15,"kontrolli hindepunkte")</f>
        <v>6.4285714285714279</v>
      </c>
      <c r="G12" s="30">
        <f>IF(AND(OR(G8=0,G8=1,G8=2,G8=3,G8=4),OR(G9=0,G9=2),OR(G10=0,G10=1,G10=2,G10=3,G10=4),OR(G11=0,G11=1,G11=2,G11=3,G11=4)),SUM(G8:G11)/14*15,"kontrolli hindepunkte")</f>
        <v>6.4285714285714279</v>
      </c>
      <c r="H12" s="30">
        <f>IF(AND(OR(H8=0,H8=1,H8=2,H8=3,H8=4),OR(H9=0,H9=2),OR(H10=0,H10=1,H10=2,H10=3,H10=4),OR(H11=0,H11=1,H11=2,H11=3,H11=4)),SUM(H8:H11)/14*15,"kontrolli hindepunkte")</f>
        <v>8.5714285714285712</v>
      </c>
      <c r="I12" s="38">
        <f>SUM(D12:H12)/5</f>
        <v>7.7142857142857135</v>
      </c>
      <c r="J12" s="23" t="s">
        <v>70</v>
      </c>
      <c r="K12" s="23" t="s">
        <v>70</v>
      </c>
      <c r="U12" t="s">
        <v>70</v>
      </c>
    </row>
    <row r="13" spans="1:21" x14ac:dyDescent="0.25">
      <c r="A13" s="108" t="s">
        <v>12</v>
      </c>
      <c r="B13" s="77"/>
      <c r="C13" s="77"/>
      <c r="D13" s="77"/>
      <c r="E13" s="77"/>
      <c r="F13" s="77"/>
      <c r="G13" s="77"/>
      <c r="H13" s="77"/>
      <c r="I13" s="76"/>
    </row>
    <row r="14" spans="1:21" ht="15" customHeight="1" x14ac:dyDescent="0.25">
      <c r="A14" s="101" t="s">
        <v>14</v>
      </c>
      <c r="B14" s="103" t="s">
        <v>13</v>
      </c>
      <c r="C14" s="103"/>
      <c r="D14" s="103"/>
      <c r="E14" s="103"/>
      <c r="F14" s="103"/>
      <c r="G14" s="103"/>
      <c r="H14" s="103"/>
      <c r="I14" s="103"/>
    </row>
    <row r="15" spans="1:21" x14ac:dyDescent="0.25">
      <c r="A15" s="102"/>
      <c r="B15" s="103"/>
      <c r="C15" s="103"/>
      <c r="D15" s="103"/>
      <c r="E15" s="103"/>
      <c r="F15" s="103"/>
      <c r="G15" s="103"/>
      <c r="H15" s="103"/>
      <c r="I15" s="103"/>
    </row>
    <row r="16" spans="1:21" x14ac:dyDescent="0.25">
      <c r="A16" s="13" t="s">
        <v>15</v>
      </c>
      <c r="B16" s="54" t="s">
        <v>25</v>
      </c>
      <c r="C16" s="15">
        <v>1</v>
      </c>
      <c r="D16" s="26"/>
      <c r="E16" s="26"/>
      <c r="F16" s="26"/>
      <c r="G16" s="26"/>
      <c r="H16" s="26"/>
      <c r="I16" s="39">
        <f>SUM(D16:H16)/5</f>
        <v>0</v>
      </c>
    </row>
    <row r="17" spans="1:9" x14ac:dyDescent="0.25">
      <c r="A17" s="13" t="s">
        <v>16</v>
      </c>
      <c r="B17" s="54" t="s">
        <v>26</v>
      </c>
      <c r="C17" s="15">
        <v>2</v>
      </c>
      <c r="D17" s="26" t="s">
        <v>70</v>
      </c>
      <c r="E17" s="26"/>
      <c r="F17" s="26"/>
      <c r="G17" s="26"/>
      <c r="H17" s="26"/>
      <c r="I17" s="39">
        <f t="shared" ref="I17:I19" si="1">SUM(D17:H17)/5</f>
        <v>0</v>
      </c>
    </row>
    <row r="18" spans="1:9" x14ac:dyDescent="0.25">
      <c r="A18" s="13" t="s">
        <v>17</v>
      </c>
      <c r="B18" s="54" t="s">
        <v>27</v>
      </c>
      <c r="C18" s="15">
        <v>3</v>
      </c>
      <c r="D18" s="26">
        <v>3</v>
      </c>
      <c r="E18" s="26">
        <v>3</v>
      </c>
      <c r="F18" s="26">
        <v>3</v>
      </c>
      <c r="G18" s="26">
        <v>3</v>
      </c>
      <c r="H18" s="26">
        <v>3</v>
      </c>
      <c r="I18" s="39">
        <f t="shared" si="1"/>
        <v>3</v>
      </c>
    </row>
    <row r="19" spans="1:9" x14ac:dyDescent="0.25">
      <c r="A19" s="13" t="s">
        <v>18</v>
      </c>
      <c r="B19" s="54" t="s">
        <v>28</v>
      </c>
      <c r="C19" s="15">
        <v>4</v>
      </c>
      <c r="D19" s="26"/>
      <c r="E19" s="26"/>
      <c r="F19" s="26"/>
      <c r="G19" s="26"/>
      <c r="H19" s="26"/>
      <c r="I19" s="39">
        <f t="shared" si="1"/>
        <v>0</v>
      </c>
    </row>
    <row r="20" spans="1:9" ht="29.25" customHeight="1" x14ac:dyDescent="0.25">
      <c r="A20" s="9" t="s">
        <v>19</v>
      </c>
      <c r="B20" s="53" t="s">
        <v>24</v>
      </c>
      <c r="C20" s="17" t="s">
        <v>70</v>
      </c>
      <c r="D20" s="27" t="s">
        <v>70</v>
      </c>
      <c r="E20" s="27"/>
      <c r="F20" s="27"/>
      <c r="G20" s="27"/>
      <c r="H20" s="27"/>
      <c r="I20" s="39"/>
    </row>
    <row r="21" spans="1:9" x14ac:dyDescent="0.25">
      <c r="A21" s="13" t="s">
        <v>20</v>
      </c>
      <c r="B21" s="54" t="s">
        <v>29</v>
      </c>
      <c r="C21" s="15">
        <v>1</v>
      </c>
      <c r="D21" s="26"/>
      <c r="E21" s="26"/>
      <c r="F21" s="26"/>
      <c r="G21" s="26"/>
      <c r="H21" s="26"/>
      <c r="I21" s="39">
        <f>SUM(D21:H21)/5</f>
        <v>0</v>
      </c>
    </row>
    <row r="22" spans="1:9" x14ac:dyDescent="0.25">
      <c r="A22" s="13" t="s">
        <v>21</v>
      </c>
      <c r="B22" s="54" t="s">
        <v>30</v>
      </c>
      <c r="C22" s="15">
        <v>2</v>
      </c>
      <c r="D22" s="26"/>
      <c r="E22" s="26"/>
      <c r="F22" s="26"/>
      <c r="G22" s="26"/>
      <c r="H22" s="26"/>
      <c r="I22" s="39">
        <f t="shared" ref="I22:I24" si="2">SUM(D22:H22)/5</f>
        <v>0</v>
      </c>
    </row>
    <row r="23" spans="1:9" x14ac:dyDescent="0.25">
      <c r="A23" s="13" t="s">
        <v>22</v>
      </c>
      <c r="B23" s="54" t="s">
        <v>31</v>
      </c>
      <c r="C23" s="15">
        <v>3</v>
      </c>
      <c r="D23" s="26"/>
      <c r="E23" s="26"/>
      <c r="F23" s="26">
        <v>3</v>
      </c>
      <c r="G23" s="26">
        <v>3</v>
      </c>
      <c r="H23" s="26"/>
      <c r="I23" s="39">
        <f t="shared" si="2"/>
        <v>1.2</v>
      </c>
    </row>
    <row r="24" spans="1:9" x14ac:dyDescent="0.25">
      <c r="A24" s="13" t="s">
        <v>23</v>
      </c>
      <c r="B24" s="54" t="s">
        <v>32</v>
      </c>
      <c r="C24" s="15">
        <v>4</v>
      </c>
      <c r="D24" s="26">
        <v>4</v>
      </c>
      <c r="E24" s="26">
        <v>4</v>
      </c>
      <c r="F24" s="26"/>
      <c r="G24" s="26"/>
      <c r="H24" s="26">
        <v>4</v>
      </c>
      <c r="I24" s="39">
        <f t="shared" si="2"/>
        <v>2.4</v>
      </c>
    </row>
    <row r="25" spans="1:9" ht="32.25" customHeight="1" x14ac:dyDescent="0.25">
      <c r="A25" s="110" t="s">
        <v>72</v>
      </c>
      <c r="B25" s="111"/>
      <c r="C25" s="112"/>
      <c r="D25" s="40">
        <f>IF(OR(COUNT(D16:D19)&gt;1,COUNT(D21:D24)&gt;1,MAX(D16:D24)&gt;4),"kontrolli hindepunkte",SUM(D16:D19,D21:D24)/8*10)</f>
        <v>8.75</v>
      </c>
      <c r="E25" s="40">
        <f>IF(OR(COUNT(E16:E19)&gt;1,COUNT(E21:E24)&gt;1,MAX(E16:E24)&gt;4),"kontrolli hindepunkte",SUM(E16:E19,E21:E24)/8*10)</f>
        <v>8.75</v>
      </c>
      <c r="F25" s="40">
        <f>IF(OR(COUNT(F16:F19)&gt;1,COUNT(F21:F24)&gt;1,MAX(F16:F24)&gt;4),"kontrolli hindepunkte",SUM(F16:F19,F21:F24)/8*10)</f>
        <v>7.5</v>
      </c>
      <c r="G25" s="40">
        <f>IF(OR(COUNT(G16:G19)&gt;1,COUNT(G21:G24)&gt;1,MAX(G16:G24)&gt;4),"kontrolli hindepunkte",SUM(G16:G19,G21:G24)/8*10)</f>
        <v>7.5</v>
      </c>
      <c r="H25" s="40">
        <f>IF(OR(COUNT(H16:H19)&gt;1,COUNT(H21:H24)&gt;1,MAX(H16:H24)&gt;4),"kontrolli hindepunkte",SUM(H16:H19,H21:H24)/8*10)</f>
        <v>8.75</v>
      </c>
      <c r="I25" s="40">
        <f>SUM(D25:H25)/5</f>
        <v>8.25</v>
      </c>
    </row>
    <row r="26" spans="1:9" x14ac:dyDescent="0.25">
      <c r="A26" s="95" t="s">
        <v>84</v>
      </c>
      <c r="B26" s="84"/>
      <c r="C26" s="96"/>
      <c r="D26" s="96"/>
      <c r="E26" s="96"/>
      <c r="F26" s="96"/>
      <c r="G26" s="96"/>
      <c r="H26" s="96"/>
      <c r="I26" s="96"/>
    </row>
    <row r="27" spans="1:9" x14ac:dyDescent="0.25">
      <c r="A27" s="43"/>
      <c r="B27" s="97" t="s">
        <v>85</v>
      </c>
      <c r="C27" s="96"/>
      <c r="D27" s="96"/>
      <c r="E27" s="96"/>
      <c r="F27" s="96"/>
      <c r="G27" s="96"/>
      <c r="H27" s="96"/>
      <c r="I27" s="96"/>
    </row>
    <row r="28" spans="1:9" ht="13.5" customHeight="1" x14ac:dyDescent="0.25">
      <c r="A28" s="41" t="s">
        <v>86</v>
      </c>
      <c r="B28" s="42">
        <v>0.35</v>
      </c>
      <c r="C28" s="27">
        <v>1</v>
      </c>
      <c r="D28" s="74"/>
      <c r="E28" s="75"/>
      <c r="F28" s="75"/>
      <c r="G28" s="75"/>
      <c r="H28" s="75"/>
      <c r="I28" s="76"/>
    </row>
    <row r="29" spans="1:9" x14ac:dyDescent="0.25">
      <c r="A29" s="41" t="s">
        <v>87</v>
      </c>
      <c r="B29" s="54" t="s">
        <v>90</v>
      </c>
      <c r="C29" s="27">
        <v>2</v>
      </c>
      <c r="D29" s="74"/>
      <c r="E29" s="75"/>
      <c r="F29" s="75"/>
      <c r="G29" s="75"/>
      <c r="H29" s="75"/>
      <c r="I29" s="76"/>
    </row>
    <row r="30" spans="1:9" x14ac:dyDescent="0.25">
      <c r="A30" s="41" t="s">
        <v>88</v>
      </c>
      <c r="B30" s="54" t="s">
        <v>91</v>
      </c>
      <c r="C30" s="27">
        <v>3</v>
      </c>
      <c r="D30" s="74"/>
      <c r="E30" s="75"/>
      <c r="F30" s="75"/>
      <c r="G30" s="75"/>
      <c r="H30" s="75"/>
      <c r="I30" s="76"/>
    </row>
    <row r="31" spans="1:9" x14ac:dyDescent="0.25">
      <c r="A31" s="41" t="s">
        <v>89</v>
      </c>
      <c r="B31" s="54" t="s">
        <v>92</v>
      </c>
      <c r="C31" s="27">
        <v>4</v>
      </c>
      <c r="D31" s="74"/>
      <c r="E31" s="77"/>
      <c r="F31" s="77"/>
      <c r="G31" s="77"/>
      <c r="H31" s="77"/>
      <c r="I31" s="76"/>
    </row>
    <row r="32" spans="1:9" ht="29.25" customHeight="1" x14ac:dyDescent="0.25">
      <c r="A32" s="80" t="s">
        <v>102</v>
      </c>
      <c r="B32" s="81"/>
      <c r="C32" s="82"/>
      <c r="D32" s="68">
        <f>IF(OR(COUNT(D28:D31)&gt;1,MAX(D28:D31)&gt;4),"kontrolli hindepunkte",SUM(D28:D31)/4*5)</f>
        <v>0</v>
      </c>
      <c r="E32" s="69" t="str">
        <f t="shared" ref="E32:I32" si="3">IF(OR(COUNT(E23:E26)&gt;1,COUNT(E28:E31)&gt;1,MAX(E23:E31)&gt;4),"kontrolli hindepunkte",SUM(E23:E26,E28:E31)/8*10)</f>
        <v>kontrolli hindepunkte</v>
      </c>
      <c r="F32" s="69" t="str">
        <f t="shared" si="3"/>
        <v>kontrolli hindepunkte</v>
      </c>
      <c r="G32" s="69" t="str">
        <f t="shared" si="3"/>
        <v>kontrolli hindepunkte</v>
      </c>
      <c r="H32" s="69" t="str">
        <f t="shared" si="3"/>
        <v>kontrolli hindepunkte</v>
      </c>
      <c r="I32" s="70" t="str">
        <f t="shared" si="3"/>
        <v>kontrolli hindepunkte</v>
      </c>
    </row>
    <row r="33" spans="1:9" x14ac:dyDescent="0.25">
      <c r="A33" s="98" t="s">
        <v>93</v>
      </c>
      <c r="B33" s="96"/>
      <c r="C33" s="96"/>
      <c r="D33" s="96"/>
      <c r="E33" s="96"/>
      <c r="F33" s="96"/>
      <c r="G33" s="96"/>
      <c r="H33" s="96"/>
      <c r="I33" s="96"/>
    </row>
    <row r="34" spans="1:9" x14ac:dyDescent="0.25">
      <c r="A34" s="44"/>
      <c r="B34" s="114" t="s">
        <v>85</v>
      </c>
      <c r="C34" s="115"/>
      <c r="D34" s="115"/>
      <c r="E34" s="115"/>
      <c r="F34" s="115"/>
      <c r="G34" s="115"/>
      <c r="H34" s="115"/>
      <c r="I34" s="116"/>
    </row>
    <row r="35" spans="1:9" x14ac:dyDescent="0.25">
      <c r="A35" s="45" t="s">
        <v>94</v>
      </c>
      <c r="B35" s="46">
        <v>0.25</v>
      </c>
      <c r="C35" s="48">
        <v>1</v>
      </c>
      <c r="D35" s="78">
        <v>1</v>
      </c>
      <c r="E35" s="79"/>
      <c r="F35" s="79"/>
      <c r="G35" s="79"/>
      <c r="H35" s="79"/>
      <c r="I35" s="76"/>
    </row>
    <row r="36" spans="1:9" x14ac:dyDescent="0.25">
      <c r="A36" s="45" t="s">
        <v>95</v>
      </c>
      <c r="B36" s="47" t="s">
        <v>98</v>
      </c>
      <c r="C36" s="48">
        <v>2</v>
      </c>
      <c r="D36" s="78"/>
      <c r="E36" s="79"/>
      <c r="F36" s="79"/>
      <c r="G36" s="79"/>
      <c r="H36" s="79"/>
      <c r="I36" s="76"/>
    </row>
    <row r="37" spans="1:9" x14ac:dyDescent="0.25">
      <c r="A37" s="45" t="s">
        <v>96</v>
      </c>
      <c r="B37" s="47" t="s">
        <v>99</v>
      </c>
      <c r="C37" s="48">
        <v>3</v>
      </c>
      <c r="D37" s="78"/>
      <c r="E37" s="79"/>
      <c r="F37" s="79"/>
      <c r="G37" s="79"/>
      <c r="H37" s="79"/>
      <c r="I37" s="76"/>
    </row>
    <row r="38" spans="1:9" x14ac:dyDescent="0.25">
      <c r="A38" s="45" t="s">
        <v>97</v>
      </c>
      <c r="B38" s="47" t="s">
        <v>100</v>
      </c>
      <c r="C38" s="48">
        <v>4</v>
      </c>
      <c r="D38" s="78"/>
      <c r="E38" s="79"/>
      <c r="F38" s="79"/>
      <c r="G38" s="79"/>
      <c r="H38" s="79"/>
      <c r="I38" s="76"/>
    </row>
    <row r="39" spans="1:9" ht="30" customHeight="1" x14ac:dyDescent="0.25">
      <c r="A39" s="83" t="s">
        <v>102</v>
      </c>
      <c r="B39" s="84"/>
      <c r="C39" s="84"/>
      <c r="D39" s="71">
        <f>IF(OR(COUNT(D35:D38)&gt;1,MAX(D35:D38)&gt;4),"kontrolli hindepunkte",SUM(D35:D38)/4*5)</f>
        <v>1.25</v>
      </c>
      <c r="E39" s="72">
        <f t="shared" ref="E39:I39" si="4">IF(OR(COUNT(E30:E33)&gt;1,COUNT(E35:E38)&gt;1,MAX(E30:E38)&gt;4),"kontrolli hindepunkte",SUM(E30:E33,E35:E38)/8*10)</f>
        <v>0</v>
      </c>
      <c r="F39" s="72">
        <f t="shared" si="4"/>
        <v>0</v>
      </c>
      <c r="G39" s="72">
        <f t="shared" si="4"/>
        <v>0</v>
      </c>
      <c r="H39" s="72">
        <f t="shared" si="4"/>
        <v>0</v>
      </c>
      <c r="I39" s="73">
        <f t="shared" si="4"/>
        <v>0</v>
      </c>
    </row>
    <row r="40" spans="1:9" x14ac:dyDescent="0.25">
      <c r="A40" s="104" t="s">
        <v>33</v>
      </c>
      <c r="B40" s="104"/>
      <c r="C40" s="104"/>
      <c r="D40" s="104"/>
      <c r="E40" s="104"/>
      <c r="F40" s="104"/>
      <c r="G40" s="104"/>
      <c r="H40" s="104"/>
      <c r="I40" s="104"/>
    </row>
    <row r="41" spans="1:9" ht="30" x14ac:dyDescent="0.25">
      <c r="A41" s="16" t="s">
        <v>34</v>
      </c>
      <c r="B41" s="54" t="s">
        <v>35</v>
      </c>
      <c r="C41" s="15" t="s">
        <v>6</v>
      </c>
      <c r="D41" s="29">
        <v>4</v>
      </c>
      <c r="E41" s="29">
        <v>4</v>
      </c>
      <c r="F41" s="29">
        <v>1</v>
      </c>
      <c r="G41" s="29">
        <v>4</v>
      </c>
      <c r="H41" s="29">
        <v>4</v>
      </c>
      <c r="I41" s="32">
        <f>SUM(D41:H41)/5</f>
        <v>3.4</v>
      </c>
    </row>
    <row r="42" spans="1:9" ht="30.75" customHeight="1" x14ac:dyDescent="0.25">
      <c r="A42" s="109" t="s">
        <v>73</v>
      </c>
      <c r="B42" s="81"/>
      <c r="C42" s="82"/>
      <c r="D42" s="30">
        <f>IF(OR(D41=0,D41=1,D41=2,D41=3,D41=4),D41/4*10,"kontrolli hindepunkte")</f>
        <v>10</v>
      </c>
      <c r="E42" s="30">
        <f>IF(OR(E41=0,E41=1,E41=2,E41=3,E41=4),E41/4*10,"kontrolli hindepunkte")</f>
        <v>10</v>
      </c>
      <c r="F42" s="30">
        <f>IF(OR(F41=0,F41=1,F41=2,F41=3,F41=4),F41/4*10,"kontrolli hindepunkte")</f>
        <v>2.5</v>
      </c>
      <c r="G42" s="30">
        <f>IF(OR(G41=0,G41=1,G41=2,G41=3,G41=4),G41/4*10,"kontrolli hindepunkte")</f>
        <v>10</v>
      </c>
      <c r="H42" s="30">
        <f>IF(OR(H41=0,H41=1,H41=2,H41=3,H41=4),H41/4*10,"kontrolli hindepunkte")</f>
        <v>10</v>
      </c>
      <c r="I42" s="32">
        <f>SUM(D42:H42)/5</f>
        <v>8.5</v>
      </c>
    </row>
    <row r="43" spans="1:9" x14ac:dyDescent="0.25">
      <c r="A43" s="108" t="s">
        <v>36</v>
      </c>
      <c r="B43" s="77"/>
      <c r="C43" s="77"/>
      <c r="D43" s="77"/>
      <c r="E43" s="77"/>
      <c r="F43" s="77"/>
      <c r="G43" s="77"/>
      <c r="H43" s="77"/>
      <c r="I43" s="76"/>
    </row>
    <row r="44" spans="1:9" ht="45" x14ac:dyDescent="0.25">
      <c r="A44" s="16" t="s">
        <v>37</v>
      </c>
      <c r="B44" s="54" t="s">
        <v>40</v>
      </c>
      <c r="C44" s="15" t="s">
        <v>6</v>
      </c>
      <c r="D44" s="6">
        <v>4</v>
      </c>
      <c r="E44" s="6">
        <v>3</v>
      </c>
      <c r="F44" s="6">
        <v>4</v>
      </c>
      <c r="G44" s="6">
        <v>1</v>
      </c>
      <c r="H44" s="6">
        <v>2</v>
      </c>
      <c r="I44" s="32">
        <f>SUM(D44:H44)/5</f>
        <v>2.8</v>
      </c>
    </row>
    <row r="45" spans="1:9" ht="60" x14ac:dyDescent="0.25">
      <c r="A45" s="16" t="s">
        <v>38</v>
      </c>
      <c r="B45" s="54" t="s">
        <v>41</v>
      </c>
      <c r="C45" s="15" t="s">
        <v>6</v>
      </c>
      <c r="D45" s="6">
        <v>4</v>
      </c>
      <c r="E45" s="6">
        <v>2</v>
      </c>
      <c r="F45" s="6">
        <v>1</v>
      </c>
      <c r="G45" s="6"/>
      <c r="H45" s="6">
        <v>2</v>
      </c>
      <c r="I45" s="32">
        <f t="shared" ref="I45:I50" si="5">SUM(D45:H45)/5</f>
        <v>1.8</v>
      </c>
    </row>
    <row r="46" spans="1:9" ht="61.5" customHeight="1" x14ac:dyDescent="0.25">
      <c r="A46" s="16" t="s">
        <v>39</v>
      </c>
      <c r="B46" s="28" t="s">
        <v>42</v>
      </c>
      <c r="C46" s="15" t="s">
        <v>6</v>
      </c>
      <c r="D46" s="6">
        <v>4</v>
      </c>
      <c r="E46" s="6">
        <v>2</v>
      </c>
      <c r="F46" s="6">
        <v>1</v>
      </c>
      <c r="G46" s="6">
        <v>1</v>
      </c>
      <c r="H46" s="6">
        <v>2</v>
      </c>
      <c r="I46" s="32">
        <f t="shared" si="5"/>
        <v>2</v>
      </c>
    </row>
    <row r="47" spans="1:9" ht="29.25" customHeight="1" x14ac:dyDescent="0.25">
      <c r="A47" s="113" t="s">
        <v>74</v>
      </c>
      <c r="B47" s="77"/>
      <c r="C47" s="76"/>
      <c r="D47" s="30">
        <f>IF(AND(OR(D44=0,D44=1,D44=2,D44=3,D44=4),OR(D45=0,D45=1,D45=2,D45=3,D45=4),OR(D46=0,D46=1,D46=2,D46=3,D46=4)),SUM(D44:D46)/12*20,"kontrolli hindepunkte")</f>
        <v>20</v>
      </c>
      <c r="E47" s="30">
        <f>IF(AND(OR(E44=0,E44=1,E44=2,E44=3,E44=4),OR(E45=0,E45=1,E45=2,E45=3,E45=4),OR(E46=0,E46=1,E46=2,E46=3,E46=4)),SUM(E44:E46)/12*20,"kontrolli hindepunkte")</f>
        <v>11.666666666666668</v>
      </c>
      <c r="F47" s="30">
        <f>IF(AND(OR(F44=0,F44=1,F44=2,F44=3,F44=4),OR(F45=0,F45=1,F45=2,F45=3,F45=4),OR(F46=0,F46=1,F46=2,F46=3,F46=4)),SUM(F44:F46)/12*20,"kontrolli hindepunkte")</f>
        <v>10</v>
      </c>
      <c r="G47" s="30">
        <f>IF(AND(OR(G44=0,G44=1,G44=2,G44=3,G44=4),OR(G45=0,G45=1,G45=2,G45=3,G45=4),OR(G46=0,G46=1,G46=2,G46=3,G46=4)),SUM(G44:G46)/12*20,"kontrolli hindepunkte")</f>
        <v>3.333333333333333</v>
      </c>
      <c r="H47" s="30">
        <f>IF(AND(OR(H44=0,H44=1,H44=2,H44=3,H44=4),OR(H45=0,H45=1,H45=2,H45=3,H45=4),OR(H46=0,H46=1,H46=2,H46=3,H46=4)),SUM(H44:H46)/12*20,"kontrolli hindepunkte")</f>
        <v>10</v>
      </c>
      <c r="I47" s="51">
        <f t="shared" si="5"/>
        <v>11.000000000000002</v>
      </c>
    </row>
    <row r="48" spans="1:9" x14ac:dyDescent="0.25">
      <c r="A48" s="105" t="s">
        <v>43</v>
      </c>
      <c r="B48" s="106"/>
      <c r="C48" s="106"/>
      <c r="D48" s="106"/>
      <c r="E48" s="106"/>
      <c r="F48" s="106"/>
      <c r="G48" s="106"/>
      <c r="H48" s="106"/>
      <c r="I48" s="107"/>
    </row>
    <row r="49" spans="1:20" ht="30" x14ac:dyDescent="0.25">
      <c r="A49" s="16" t="s">
        <v>44</v>
      </c>
      <c r="B49" s="54" t="s">
        <v>45</v>
      </c>
      <c r="C49" s="15" t="s">
        <v>6</v>
      </c>
      <c r="D49" s="6"/>
      <c r="E49" s="6"/>
      <c r="F49" s="6"/>
      <c r="G49" s="6"/>
      <c r="H49" s="6"/>
      <c r="I49" s="32">
        <f t="shared" si="5"/>
        <v>0</v>
      </c>
    </row>
    <row r="50" spans="1:20" ht="30" customHeight="1" x14ac:dyDescent="0.25">
      <c r="A50" s="113" t="s">
        <v>73</v>
      </c>
      <c r="B50" s="77"/>
      <c r="C50" s="76"/>
      <c r="D50" s="30">
        <f>IF(OR(D49=0,D49=1,D49=2,D49=3,D49=4),D49/4*10,"kontrolli hindepunkte")</f>
        <v>0</v>
      </c>
      <c r="E50" s="30">
        <f>IF(OR(E49=0,E49=1,E49=2,E49=3,E49=4),E49/4*10,"kontrolli hindepunkte")</f>
        <v>0</v>
      </c>
      <c r="F50" s="30">
        <f>IF(OR(F49=0,F49=1,F49=2,F49=3,F49=4),F49/4*10,"kontrolli hindepunkte")</f>
        <v>0</v>
      </c>
      <c r="G50" s="30">
        <f>IF(OR(G49=0,G49=1,G49=2,G49=3,G49=4),G49/4*10,"kontrolli hindepunkte")</f>
        <v>0</v>
      </c>
      <c r="H50" s="30">
        <f>IF(OR(H49=0,H49=1,H49=2,H49=3,H49=4),H49/4*10,"kontrolli hindepunkte")</f>
        <v>0</v>
      </c>
      <c r="I50" s="32">
        <f t="shared" si="5"/>
        <v>0</v>
      </c>
    </row>
    <row r="51" spans="1:20" x14ac:dyDescent="0.25">
      <c r="A51" s="108" t="s">
        <v>51</v>
      </c>
      <c r="B51" s="77"/>
      <c r="C51" s="77"/>
      <c r="D51" s="77"/>
      <c r="E51" s="77"/>
      <c r="F51" s="77"/>
      <c r="G51" s="77"/>
      <c r="H51" s="77"/>
      <c r="I51" s="76"/>
    </row>
    <row r="52" spans="1:20" ht="15" customHeight="1" x14ac:dyDescent="0.25">
      <c r="A52" s="88" t="s">
        <v>46</v>
      </c>
      <c r="B52" s="89" t="s">
        <v>52</v>
      </c>
      <c r="C52" s="90"/>
      <c r="D52" s="90"/>
      <c r="E52" s="90"/>
      <c r="F52" s="90"/>
      <c r="G52" s="90"/>
      <c r="H52" s="90"/>
      <c r="I52" s="91"/>
    </row>
    <row r="53" spans="1:20" ht="15" hidden="1" customHeight="1" x14ac:dyDescent="0.25">
      <c r="A53" s="88"/>
      <c r="B53" s="92"/>
      <c r="C53" s="93"/>
      <c r="D53" s="93"/>
      <c r="E53" s="93"/>
      <c r="F53" s="93"/>
      <c r="G53" s="93"/>
      <c r="H53" s="93"/>
      <c r="I53" s="94"/>
    </row>
    <row r="54" spans="1:20" x14ac:dyDescent="0.25">
      <c r="A54" s="16" t="s">
        <v>47</v>
      </c>
      <c r="B54" s="54" t="s">
        <v>53</v>
      </c>
      <c r="C54" s="15">
        <v>1</v>
      </c>
      <c r="D54" s="6"/>
      <c r="E54" s="6"/>
      <c r="F54" s="6"/>
      <c r="G54" s="6"/>
      <c r="H54" s="6"/>
      <c r="I54" s="32">
        <f t="shared" ref="I54:I58" si="6">SUM(D54:H54)/5</f>
        <v>0</v>
      </c>
    </row>
    <row r="55" spans="1:20" x14ac:dyDescent="0.25">
      <c r="A55" s="16" t="s">
        <v>48</v>
      </c>
      <c r="B55" s="54" t="s">
        <v>54</v>
      </c>
      <c r="C55" s="15">
        <v>2</v>
      </c>
      <c r="D55" s="6">
        <v>2</v>
      </c>
      <c r="E55" s="6">
        <v>2</v>
      </c>
      <c r="F55" s="6">
        <v>2</v>
      </c>
      <c r="G55" s="6"/>
      <c r="H55" s="6">
        <v>2</v>
      </c>
      <c r="I55" s="32">
        <f t="shared" si="6"/>
        <v>1.6</v>
      </c>
    </row>
    <row r="56" spans="1:20" x14ac:dyDescent="0.25">
      <c r="A56" s="16" t="s">
        <v>49</v>
      </c>
      <c r="B56" s="54" t="s">
        <v>55</v>
      </c>
      <c r="C56" s="15">
        <v>3</v>
      </c>
      <c r="D56" s="6"/>
      <c r="E56" s="6"/>
      <c r="F56" s="6"/>
      <c r="G56" s="6">
        <v>3</v>
      </c>
      <c r="H56" s="6"/>
      <c r="I56" s="32">
        <f t="shared" si="6"/>
        <v>0.6</v>
      </c>
    </row>
    <row r="57" spans="1:20" x14ac:dyDescent="0.25">
      <c r="A57" s="16" t="s">
        <v>50</v>
      </c>
      <c r="B57" s="54" t="s">
        <v>56</v>
      </c>
      <c r="C57" s="15">
        <v>4</v>
      </c>
      <c r="D57" s="6"/>
      <c r="E57" s="6"/>
      <c r="F57" s="6"/>
      <c r="G57" s="6"/>
      <c r="H57" s="6"/>
      <c r="I57" s="32">
        <f t="shared" si="6"/>
        <v>0</v>
      </c>
    </row>
    <row r="58" spans="1:20" ht="30.75" customHeight="1" x14ac:dyDescent="0.25">
      <c r="A58" s="80" t="s">
        <v>75</v>
      </c>
      <c r="B58" s="81"/>
      <c r="C58" s="82"/>
      <c r="D58" s="30">
        <f>IF(OR(COUNT(D54:D57)&gt;1,MAX(D54:D57)&gt;4),"kontrolli hindepunkte",SUM(D54:D57)/4*20)</f>
        <v>10</v>
      </c>
      <c r="E58" s="30">
        <f>IF(OR(COUNT(E54:E57)&gt;1,MAX(E54:E57)&gt;4),"kontrolli hindepunkte",SUM(E54:E57)/4*20)</f>
        <v>10</v>
      </c>
      <c r="F58" s="30">
        <f>IF(OR(COUNT(F54:F57)&gt;1,MAX(F54:F57)&gt;4),"kontrolli hindepunkte",SUM(F54:F57)/4*20)</f>
        <v>10</v>
      </c>
      <c r="G58" s="30">
        <f>IF(OR(COUNT(G54:G57)&gt;1,MAX(G54:G57)&gt;4),"kontrolli hindepunkte",SUM(G54:G57)/4*20)</f>
        <v>15</v>
      </c>
      <c r="H58" s="30">
        <f>IF(OR(COUNT(H54:H57)&gt;1,MAX(H54:H57)&gt;4),"kontrolli hindepunkte",SUM(H54:H57)/4*20)</f>
        <v>10</v>
      </c>
      <c r="I58" s="32">
        <f t="shared" si="6"/>
        <v>11</v>
      </c>
    </row>
    <row r="59" spans="1:20" x14ac:dyDescent="0.25">
      <c r="A59" s="11" t="s">
        <v>57</v>
      </c>
      <c r="B59" s="12"/>
      <c r="C59" s="17"/>
      <c r="D59" s="17"/>
      <c r="E59" s="17"/>
      <c r="F59" s="17"/>
      <c r="G59" s="17"/>
      <c r="H59" s="17"/>
      <c r="I59" s="17"/>
    </row>
    <row r="60" spans="1:20" ht="15" customHeight="1" x14ac:dyDescent="0.25">
      <c r="A60" s="88" t="s">
        <v>58</v>
      </c>
      <c r="B60" s="103" t="s">
        <v>59</v>
      </c>
      <c r="C60" s="103"/>
      <c r="D60" s="103"/>
      <c r="E60" s="103"/>
      <c r="F60" s="103"/>
      <c r="G60" s="103"/>
      <c r="H60" s="103"/>
      <c r="I60" s="103"/>
    </row>
    <row r="61" spans="1:20" ht="0.75" customHeight="1" x14ac:dyDescent="0.25">
      <c r="A61" s="88"/>
      <c r="B61" s="103"/>
      <c r="C61" s="103"/>
      <c r="D61" s="103"/>
      <c r="E61" s="103"/>
      <c r="F61" s="103"/>
      <c r="G61" s="103"/>
      <c r="H61" s="103"/>
      <c r="I61" s="103"/>
    </row>
    <row r="62" spans="1:20" x14ac:dyDescent="0.25">
      <c r="A62" s="16" t="s">
        <v>60</v>
      </c>
      <c r="B62" s="54" t="s">
        <v>66</v>
      </c>
      <c r="C62" s="15">
        <v>1</v>
      </c>
      <c r="D62" s="6"/>
      <c r="E62" s="6"/>
      <c r="F62" s="6"/>
      <c r="G62" s="6"/>
      <c r="H62" s="6"/>
      <c r="I62" s="32">
        <f t="shared" ref="I62:I68" si="7">SUM(D62:H62)/5</f>
        <v>0</v>
      </c>
    </row>
    <row r="63" spans="1:20" x14ac:dyDescent="0.25">
      <c r="A63" s="16" t="s">
        <v>61</v>
      </c>
      <c r="B63" s="54" t="s">
        <v>67</v>
      </c>
      <c r="C63" s="15">
        <v>2</v>
      </c>
      <c r="D63" s="6"/>
      <c r="E63" s="6"/>
      <c r="F63" s="6"/>
      <c r="G63" s="6"/>
      <c r="H63" s="6"/>
      <c r="I63" s="32">
        <f t="shared" si="7"/>
        <v>0</v>
      </c>
    </row>
    <row r="64" spans="1:20" x14ac:dyDescent="0.25">
      <c r="A64" s="16" t="s">
        <v>62</v>
      </c>
      <c r="B64" s="54" t="s">
        <v>68</v>
      </c>
      <c r="C64" s="15">
        <v>3</v>
      </c>
      <c r="D64" s="6"/>
      <c r="E64" s="6"/>
      <c r="F64" s="6"/>
      <c r="G64" s="6"/>
      <c r="H64" s="6"/>
      <c r="I64" s="32">
        <f t="shared" si="7"/>
        <v>0</v>
      </c>
      <c r="T64" t="s">
        <v>70</v>
      </c>
    </row>
    <row r="65" spans="1:10" x14ac:dyDescent="0.25">
      <c r="A65" s="16" t="s">
        <v>63</v>
      </c>
      <c r="B65" s="54" t="s">
        <v>69</v>
      </c>
      <c r="C65" s="15">
        <v>4</v>
      </c>
      <c r="D65" s="6">
        <v>4</v>
      </c>
      <c r="E65" s="6">
        <v>4</v>
      </c>
      <c r="F65" s="6">
        <v>4</v>
      </c>
      <c r="G65" s="6">
        <v>4</v>
      </c>
      <c r="H65" s="6">
        <v>4</v>
      </c>
      <c r="I65" s="32">
        <f t="shared" si="7"/>
        <v>4</v>
      </c>
    </row>
    <row r="66" spans="1:10" ht="45" x14ac:dyDescent="0.25">
      <c r="A66" s="31" t="s">
        <v>64</v>
      </c>
      <c r="B66" s="54" t="s">
        <v>65</v>
      </c>
      <c r="C66" s="15" t="s">
        <v>6</v>
      </c>
      <c r="D66" s="6">
        <v>4</v>
      </c>
      <c r="E66" s="6">
        <v>3</v>
      </c>
      <c r="F66" s="6">
        <v>3</v>
      </c>
      <c r="G66" s="6">
        <v>4</v>
      </c>
      <c r="H66" s="6">
        <v>4</v>
      </c>
      <c r="I66" s="32">
        <f t="shared" si="7"/>
        <v>3.6</v>
      </c>
    </row>
    <row r="67" spans="1:10" ht="31.5" customHeight="1" x14ac:dyDescent="0.25">
      <c r="A67" s="80" t="s">
        <v>72</v>
      </c>
      <c r="B67" s="77"/>
      <c r="C67" s="76"/>
      <c r="D67" s="30">
        <f>IF(COUNT(D62:D65)&gt;1,"kontrolli hindepunkte",IF(AND(OR(D66=0,D66=1,D66=2,D66=3,D66=4),OR(D62=0,D62=1),OR(D63=0,D63=2),OR(D64=0,D64=3),OR(D65=0,D65=4)),SUM(D62:D66)/8*10,"kontrolli hindepunkte"))</f>
        <v>10</v>
      </c>
      <c r="E67" s="30">
        <f>IF(COUNT(E62:E65)&gt;1,"kontrolli hindepunkte",IF(AND(OR(E66=0,E66=1,E66=2,E66=3,E66=4),OR(E62=0,E62=1),OR(E63=0,E63=2),OR(E64=0,E64=3),OR(E65=0,E65=4)),SUM(E62:E66)/8*10,"kontrolli hindepunkte"))</f>
        <v>8.75</v>
      </c>
      <c r="F67" s="30">
        <f>IF(COUNT(F62:F65)&gt;1,"kontrolli hindepunkte",IF(AND(OR(F66=0,F66=1,F66=2,F66=3,F66=4),OR(F62=0,F62=1),OR(F63=0,F63=2),OR(F64=0,F64=3),OR(F65=0,F65=4)),SUM(F62:F66)/8*10,"kontrolli hindepunkte"))</f>
        <v>8.75</v>
      </c>
      <c r="G67" s="30">
        <f>IF(COUNT(G62:G65)&gt;1,"kontrolli hindepunkte",IF(AND(OR(G66=0,G66=1,G66=2,G66=3,G66=4),OR(G62=0,G62=1),OR(G63=0,G63=2),OR(G64=0,G64=3),OR(G65=0,G65=4)),SUM(G62:G66)/8*10,"kontrolli hindepunkte"))</f>
        <v>10</v>
      </c>
      <c r="H67" s="30">
        <f>IF(COUNT(H62:H65)&gt;1,"kontrolli hindepunkte",IF(AND(OR(H66=0,H66=1,H66=2,H66=3,H66=4),OR(H62=0,H62=1),OR(H63=0,H63=2),OR(H64=0,H64=3),OR(H65=0,H65=4)),SUM(H62:H66)/8*10,"kontrolli hindepunkte"))</f>
        <v>10</v>
      </c>
      <c r="I67" s="32">
        <f t="shared" si="7"/>
        <v>9.5</v>
      </c>
    </row>
    <row r="68" spans="1:10" ht="31.5" customHeight="1" x14ac:dyDescent="0.25">
      <c r="A68" s="80" t="s">
        <v>103</v>
      </c>
      <c r="B68" s="81"/>
      <c r="C68" s="82"/>
      <c r="D68" s="30">
        <f>D12+D25+D42+D47+D50+D58+D67</f>
        <v>67.321428571428569</v>
      </c>
      <c r="E68" s="30">
        <f>E12+E25+E42+E47+E50+E58+E67</f>
        <v>57.738095238095241</v>
      </c>
      <c r="F68" s="30">
        <f>F12+F25+F42+F47+F50+F58+F67</f>
        <v>45.178571428571431</v>
      </c>
      <c r="G68" s="30">
        <f>G12+G25+G42+G47+G50+G58+G67</f>
        <v>52.261904761904759</v>
      </c>
      <c r="H68" s="30">
        <f>H12+H25+H42+H47+H50+H58+H67</f>
        <v>57.321428571428569</v>
      </c>
      <c r="I68" s="55">
        <f t="shared" si="7"/>
        <v>55.964285714285708</v>
      </c>
    </row>
    <row r="69" spans="1:10" ht="30" customHeight="1" x14ac:dyDescent="0.25">
      <c r="A69" s="80" t="s">
        <v>104</v>
      </c>
      <c r="B69" s="81"/>
      <c r="C69" s="82"/>
      <c r="D69" s="85">
        <f>SUM(D32,D39)</f>
        <v>1.25</v>
      </c>
      <c r="E69" s="85"/>
      <c r="F69" s="85"/>
      <c r="G69" s="85"/>
      <c r="H69" s="85"/>
      <c r="I69" s="85"/>
    </row>
    <row r="70" spans="1:10" x14ac:dyDescent="0.25">
      <c r="A70" s="67" t="s">
        <v>105</v>
      </c>
      <c r="B70" s="67"/>
      <c r="C70" s="67"/>
      <c r="D70" s="67"/>
      <c r="E70" s="67"/>
      <c r="F70" s="67"/>
      <c r="G70" s="67"/>
      <c r="H70" s="67"/>
      <c r="I70" s="49">
        <f>SUM(I68,D69)</f>
        <v>57.214285714285708</v>
      </c>
      <c r="J70" s="23"/>
    </row>
  </sheetData>
  <mergeCells count="42">
    <mergeCell ref="A70:H70"/>
    <mergeCell ref="A60:A61"/>
    <mergeCell ref="B60:I61"/>
    <mergeCell ref="A67:C67"/>
    <mergeCell ref="A68:C68"/>
    <mergeCell ref="A69:C69"/>
    <mergeCell ref="D69:I69"/>
    <mergeCell ref="A58:C58"/>
    <mergeCell ref="A39:C39"/>
    <mergeCell ref="D39:I39"/>
    <mergeCell ref="A40:I40"/>
    <mergeCell ref="A42:C42"/>
    <mergeCell ref="A43:I43"/>
    <mergeCell ref="A47:C47"/>
    <mergeCell ref="A48:I48"/>
    <mergeCell ref="A50:C50"/>
    <mergeCell ref="A51:I51"/>
    <mergeCell ref="A52:A53"/>
    <mergeCell ref="B52:I53"/>
    <mergeCell ref="D38:I38"/>
    <mergeCell ref="B27:I27"/>
    <mergeCell ref="D28:I28"/>
    <mergeCell ref="D29:I29"/>
    <mergeCell ref="D30:I30"/>
    <mergeCell ref="D31:I31"/>
    <mergeCell ref="A32:C32"/>
    <mergeCell ref="D32:I32"/>
    <mergeCell ref="A33:I33"/>
    <mergeCell ref="B34:I34"/>
    <mergeCell ref="D35:I35"/>
    <mergeCell ref="D36:I36"/>
    <mergeCell ref="D37:I37"/>
    <mergeCell ref="J8:M8"/>
    <mergeCell ref="A26:I26"/>
    <mergeCell ref="A2:I2"/>
    <mergeCell ref="A4:B4"/>
    <mergeCell ref="C4:I4"/>
    <mergeCell ref="A12:C12"/>
    <mergeCell ref="A13:I13"/>
    <mergeCell ref="A14:A15"/>
    <mergeCell ref="B14:I15"/>
    <mergeCell ref="A25:C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B8" sqref="B8"/>
    </sheetView>
  </sheetViews>
  <sheetFormatPr defaultRowHeight="15" x14ac:dyDescent="0.25"/>
  <cols>
    <col min="1" max="1" width="5.7109375" customWidth="1"/>
    <col min="2" max="2" width="61.85546875" customWidth="1"/>
    <col min="3" max="3" width="7.7109375" customWidth="1"/>
    <col min="4" max="9" width="12.7109375" customWidth="1"/>
    <col min="10" max="10" width="3.140625" customWidth="1"/>
    <col min="11" max="12" width="4" customWidth="1"/>
    <col min="13" max="13" width="4.42578125" customWidth="1"/>
    <col min="14" max="14" width="4.85546875" customWidth="1"/>
    <col min="15" max="15" width="7.42578125" customWidth="1"/>
    <col min="16" max="16" width="4.28515625" customWidth="1"/>
    <col min="17" max="17" width="4.85546875" customWidth="1"/>
    <col min="18" max="18" width="7.28515625" customWidth="1"/>
    <col min="19" max="19" width="11.5703125" customWidth="1"/>
    <col min="20" max="20" width="8.7109375" customWidth="1"/>
  </cols>
  <sheetData>
    <row r="1" spans="1:21" x14ac:dyDescent="0.25">
      <c r="A1" s="33" t="s">
        <v>70</v>
      </c>
      <c r="B1" s="33"/>
      <c r="C1" s="33"/>
      <c r="D1" s="33"/>
      <c r="E1" s="33"/>
      <c r="F1" s="33"/>
      <c r="G1" s="33"/>
      <c r="H1" s="33"/>
      <c r="I1" s="33"/>
    </row>
    <row r="2" spans="1:21" s="2" customFormat="1" ht="32.25" customHeight="1" x14ac:dyDescent="0.25">
      <c r="A2" s="86" t="s">
        <v>101</v>
      </c>
      <c r="B2" s="87"/>
      <c r="C2" s="87"/>
      <c r="D2" s="87"/>
      <c r="E2" s="87"/>
      <c r="F2" s="87"/>
      <c r="G2" s="87"/>
      <c r="H2" s="87"/>
      <c r="I2" s="87"/>
    </row>
    <row r="3" spans="1:21" s="2" customFormat="1" x14ac:dyDescent="0.25">
      <c r="A3" s="35"/>
      <c r="B3" s="34"/>
      <c r="C3" s="34"/>
      <c r="D3" s="34"/>
      <c r="E3" s="34"/>
      <c r="F3" s="34"/>
      <c r="G3" s="34"/>
      <c r="H3" s="34"/>
      <c r="I3" s="34"/>
    </row>
    <row r="4" spans="1:21" s="2" customFormat="1" x14ac:dyDescent="0.25">
      <c r="A4" s="120" t="s">
        <v>4</v>
      </c>
      <c r="B4" s="121"/>
      <c r="C4" s="117">
        <f>'hindepunktide koond'!A4</f>
        <v>642215780001</v>
      </c>
      <c r="D4" s="118"/>
      <c r="E4" s="118"/>
      <c r="F4" s="118"/>
      <c r="G4" s="118"/>
      <c r="H4" s="118"/>
      <c r="I4" s="119"/>
    </row>
    <row r="5" spans="1:21" s="2" customFormat="1" ht="15.75" x14ac:dyDescent="0.25">
      <c r="A5" s="3"/>
      <c r="D5" s="52"/>
      <c r="E5" s="59"/>
      <c r="F5" s="58"/>
      <c r="G5" s="58"/>
      <c r="H5" s="58"/>
    </row>
    <row r="6" spans="1:21" ht="51" customHeight="1" x14ac:dyDescent="0.25">
      <c r="A6" s="5"/>
      <c r="B6" s="10" t="s">
        <v>1</v>
      </c>
      <c r="C6" s="20" t="s">
        <v>7</v>
      </c>
      <c r="D6" s="20" t="s">
        <v>78</v>
      </c>
      <c r="E6" s="20" t="s">
        <v>79</v>
      </c>
      <c r="F6" s="20" t="s">
        <v>80</v>
      </c>
      <c r="G6" s="20" t="s">
        <v>81</v>
      </c>
      <c r="H6" s="20" t="s">
        <v>82</v>
      </c>
      <c r="I6" s="37" t="s">
        <v>83</v>
      </c>
      <c r="J6" s="4"/>
      <c r="K6" s="4"/>
      <c r="L6" s="4"/>
      <c r="M6" s="4"/>
      <c r="N6" s="4"/>
      <c r="O6" s="4"/>
      <c r="P6" s="4"/>
    </row>
    <row r="7" spans="1:21" x14ac:dyDescent="0.25">
      <c r="A7" s="12" t="s">
        <v>0</v>
      </c>
      <c r="B7" s="8"/>
      <c r="C7" s="21"/>
      <c r="D7" s="7"/>
      <c r="E7" s="7"/>
      <c r="F7" s="7"/>
      <c r="G7" s="7"/>
      <c r="H7" s="7"/>
      <c r="I7" s="22"/>
    </row>
    <row r="8" spans="1:21" ht="45" x14ac:dyDescent="0.25">
      <c r="A8" s="16" t="s">
        <v>2</v>
      </c>
      <c r="B8" s="19" t="s">
        <v>3</v>
      </c>
      <c r="C8" s="25" t="s">
        <v>6</v>
      </c>
      <c r="D8" s="24">
        <v>4</v>
      </c>
      <c r="E8" s="24">
        <v>4</v>
      </c>
      <c r="F8" s="24">
        <v>4</v>
      </c>
      <c r="G8" s="24">
        <v>4</v>
      </c>
      <c r="H8" s="24">
        <v>4</v>
      </c>
      <c r="I8" s="38">
        <f>SUM(D8:H8)/5</f>
        <v>4</v>
      </c>
      <c r="J8" s="99" t="s">
        <v>70</v>
      </c>
      <c r="K8" s="100"/>
      <c r="L8" s="100"/>
      <c r="M8" s="100"/>
      <c r="N8" s="1"/>
      <c r="O8" s="1"/>
      <c r="P8" s="1"/>
      <c r="Q8" s="1"/>
      <c r="R8" s="1"/>
      <c r="S8" s="1"/>
    </row>
    <row r="9" spans="1:21" ht="45" x14ac:dyDescent="0.25">
      <c r="A9" s="16" t="s">
        <v>5</v>
      </c>
      <c r="B9" s="14" t="s">
        <v>8</v>
      </c>
      <c r="C9" s="15">
        <v>2</v>
      </c>
      <c r="D9" s="6"/>
      <c r="E9" s="6"/>
      <c r="F9" s="6"/>
      <c r="G9" s="6"/>
      <c r="H9" s="6"/>
      <c r="I9" s="38">
        <f t="shared" ref="I9:I11" si="0">SUM(D9:H9)/5</f>
        <v>0</v>
      </c>
      <c r="T9" t="s">
        <v>70</v>
      </c>
    </row>
    <row r="10" spans="1:21" ht="45" x14ac:dyDescent="0.25">
      <c r="A10" s="16" t="s">
        <v>9</v>
      </c>
      <c r="B10" s="14" t="s">
        <v>10</v>
      </c>
      <c r="C10" s="15" t="s">
        <v>6</v>
      </c>
      <c r="D10" s="6">
        <v>4</v>
      </c>
      <c r="E10" s="6">
        <v>2</v>
      </c>
      <c r="F10" s="6">
        <v>4</v>
      </c>
      <c r="G10" s="6">
        <v>4</v>
      </c>
      <c r="H10" s="6">
        <v>4</v>
      </c>
      <c r="I10" s="38">
        <f t="shared" si="0"/>
        <v>3.6</v>
      </c>
    </row>
    <row r="11" spans="1:21" ht="60" x14ac:dyDescent="0.25">
      <c r="A11" s="16" t="s">
        <v>11</v>
      </c>
      <c r="B11" s="63" t="s">
        <v>109</v>
      </c>
      <c r="C11" s="15" t="s">
        <v>6</v>
      </c>
      <c r="D11" s="6"/>
      <c r="E11" s="6"/>
      <c r="F11" s="6"/>
      <c r="G11" s="6"/>
      <c r="H11" s="6"/>
      <c r="I11" s="38">
        <f t="shared" si="0"/>
        <v>0</v>
      </c>
    </row>
    <row r="12" spans="1:21" ht="32.25" customHeight="1" x14ac:dyDescent="0.25">
      <c r="A12" s="109" t="s">
        <v>71</v>
      </c>
      <c r="B12" s="81"/>
      <c r="C12" s="82"/>
      <c r="D12" s="30">
        <f>IF(AND(OR(D8=0,D8=1,D8=2,D8=3,D8=4),OR(D9=0,D9=2),OR(D10=0,D10=1,D10=2,D10=3,D10=4),OR(D11=0,D11=1,D11=2,D11=3,D11=4)),SUM(D8:D11)/14*15,"kontrolli hindepunkte")</f>
        <v>8.5714285714285712</v>
      </c>
      <c r="E12" s="30">
        <f>IF(AND(OR(E8=0,E8=1,E8=2,E8=3,E8=4),OR(E9=0,E9=2),OR(E10=0,E10=1,E10=2,E10=3,E10=4),OR(E11=0,E11=1,E11=2,E11=3,E11=4)),SUM(E8:E11)/14*15,"kontrolli hindepunkte")</f>
        <v>6.4285714285714279</v>
      </c>
      <c r="F12" s="30">
        <f>IF(AND(OR(F8=0,F8=1,F8=2,F8=3,F8=4),OR(F9=0,F9=2),OR(F10=0,F10=1,F10=2,F10=3,F10=4),OR(F11=0,F11=1,F11=2,F11=3,F11=4)),SUM(F8:F11)/14*15,"kontrolli hindepunkte")</f>
        <v>8.5714285714285712</v>
      </c>
      <c r="G12" s="30">
        <f>IF(AND(OR(G8=0,G8=1,G8=2,G8=3,G8=4),OR(G9=0,G9=2),OR(G10=0,G10=1,G10=2,G10=3,G10=4),OR(G11=0,G11=1,G11=2,G11=3,G11=4)),SUM(G8:G11)/14*15,"kontrolli hindepunkte")</f>
        <v>8.5714285714285712</v>
      </c>
      <c r="H12" s="30">
        <f>IF(AND(OR(H8=0,H8=1,H8=2,H8=3,H8=4),OR(H9=0,H9=2),OR(H10=0,H10=1,H10=2,H10=3,H10=4),OR(H11=0,H11=1,H11=2,H11=3,H11=4)),SUM(H8:H11)/14*15,"kontrolli hindepunkte")</f>
        <v>8.5714285714285712</v>
      </c>
      <c r="I12" s="38">
        <f>SUM(D12:H12)/5</f>
        <v>8.1428571428571423</v>
      </c>
      <c r="J12" s="23" t="s">
        <v>70</v>
      </c>
      <c r="K12" s="23" t="s">
        <v>70</v>
      </c>
      <c r="U12" t="s">
        <v>70</v>
      </c>
    </row>
    <row r="13" spans="1:21" x14ac:dyDescent="0.25">
      <c r="A13" s="108" t="s">
        <v>12</v>
      </c>
      <c r="B13" s="77"/>
      <c r="C13" s="77"/>
      <c r="D13" s="77"/>
      <c r="E13" s="77"/>
      <c r="F13" s="77"/>
      <c r="G13" s="77"/>
      <c r="H13" s="77"/>
      <c r="I13" s="76"/>
    </row>
    <row r="14" spans="1:21" ht="15" customHeight="1" x14ac:dyDescent="0.25">
      <c r="A14" s="101" t="s">
        <v>14</v>
      </c>
      <c r="B14" s="103" t="s">
        <v>13</v>
      </c>
      <c r="C14" s="103"/>
      <c r="D14" s="103"/>
      <c r="E14" s="103"/>
      <c r="F14" s="103"/>
      <c r="G14" s="103"/>
      <c r="H14" s="103"/>
      <c r="I14" s="103"/>
    </row>
    <row r="15" spans="1:21" x14ac:dyDescent="0.25">
      <c r="A15" s="102"/>
      <c r="B15" s="103"/>
      <c r="C15" s="103"/>
      <c r="D15" s="103"/>
      <c r="E15" s="103"/>
      <c r="F15" s="103"/>
      <c r="G15" s="103"/>
      <c r="H15" s="103"/>
      <c r="I15" s="103"/>
    </row>
    <row r="16" spans="1:21" x14ac:dyDescent="0.25">
      <c r="A16" s="13" t="s">
        <v>15</v>
      </c>
      <c r="B16" s="14" t="s">
        <v>25</v>
      </c>
      <c r="C16" s="15">
        <v>1</v>
      </c>
      <c r="D16" s="26"/>
      <c r="E16" s="26"/>
      <c r="F16" s="26"/>
      <c r="G16" s="26"/>
      <c r="H16" s="26"/>
      <c r="I16" s="39">
        <f>SUM(D16:H16)/5</f>
        <v>0</v>
      </c>
    </row>
    <row r="17" spans="1:9" x14ac:dyDescent="0.25">
      <c r="A17" s="13" t="s">
        <v>16</v>
      </c>
      <c r="B17" s="14" t="s">
        <v>26</v>
      </c>
      <c r="C17" s="15">
        <v>2</v>
      </c>
      <c r="D17" s="26" t="s">
        <v>70</v>
      </c>
      <c r="E17" s="26"/>
      <c r="F17" s="26"/>
      <c r="G17" s="26"/>
      <c r="H17" s="26"/>
      <c r="I17" s="39">
        <f t="shared" ref="I17:I19" si="1">SUM(D17:H17)/5</f>
        <v>0</v>
      </c>
    </row>
    <row r="18" spans="1:9" x14ac:dyDescent="0.25">
      <c r="A18" s="13" t="s">
        <v>17</v>
      </c>
      <c r="B18" s="14" t="s">
        <v>27</v>
      </c>
      <c r="C18" s="15">
        <v>3</v>
      </c>
      <c r="D18" s="26"/>
      <c r="E18" s="26"/>
      <c r="F18" s="26"/>
      <c r="G18" s="26"/>
      <c r="H18" s="26"/>
      <c r="I18" s="39">
        <f t="shared" si="1"/>
        <v>0</v>
      </c>
    </row>
    <row r="19" spans="1:9" x14ac:dyDescent="0.25">
      <c r="A19" s="13" t="s">
        <v>18</v>
      </c>
      <c r="B19" s="14" t="s">
        <v>28</v>
      </c>
      <c r="C19" s="15">
        <v>4</v>
      </c>
      <c r="D19" s="26">
        <v>4</v>
      </c>
      <c r="E19" s="26">
        <v>4</v>
      </c>
      <c r="F19" s="26">
        <v>4</v>
      </c>
      <c r="G19" s="26">
        <v>4</v>
      </c>
      <c r="H19" s="26">
        <v>4</v>
      </c>
      <c r="I19" s="39">
        <f t="shared" si="1"/>
        <v>4</v>
      </c>
    </row>
    <row r="20" spans="1:9" ht="29.25" customHeight="1" x14ac:dyDescent="0.25">
      <c r="A20" s="9" t="s">
        <v>19</v>
      </c>
      <c r="B20" s="18" t="s">
        <v>24</v>
      </c>
      <c r="C20" s="17" t="s">
        <v>70</v>
      </c>
      <c r="D20" s="27" t="s">
        <v>70</v>
      </c>
      <c r="E20" s="27"/>
      <c r="F20" s="27"/>
      <c r="G20" s="27"/>
      <c r="H20" s="27"/>
      <c r="I20" s="39"/>
    </row>
    <row r="21" spans="1:9" x14ac:dyDescent="0.25">
      <c r="A21" s="13" t="s">
        <v>20</v>
      </c>
      <c r="B21" s="14" t="s">
        <v>29</v>
      </c>
      <c r="C21" s="15">
        <v>1</v>
      </c>
      <c r="D21" s="26"/>
      <c r="E21" s="26"/>
      <c r="F21" s="26"/>
      <c r="G21" s="26"/>
      <c r="H21" s="26"/>
      <c r="I21" s="39">
        <f>SUM(D21:H21)/5</f>
        <v>0</v>
      </c>
    </row>
    <row r="22" spans="1:9" x14ac:dyDescent="0.25">
      <c r="A22" s="13" t="s">
        <v>21</v>
      </c>
      <c r="B22" s="14" t="s">
        <v>30</v>
      </c>
      <c r="C22" s="15">
        <v>2</v>
      </c>
      <c r="D22" s="26"/>
      <c r="E22" s="26">
        <v>2</v>
      </c>
      <c r="F22" s="26"/>
      <c r="G22" s="26"/>
      <c r="H22" s="26"/>
      <c r="I22" s="39">
        <f t="shared" ref="I22:I24" si="2">SUM(D22:H22)/5</f>
        <v>0.4</v>
      </c>
    </row>
    <row r="23" spans="1:9" x14ac:dyDescent="0.25">
      <c r="A23" s="13" t="s">
        <v>22</v>
      </c>
      <c r="B23" s="14" t="s">
        <v>31</v>
      </c>
      <c r="C23" s="15">
        <v>3</v>
      </c>
      <c r="D23" s="26"/>
      <c r="E23" s="26"/>
      <c r="F23" s="26"/>
      <c r="G23" s="26"/>
      <c r="H23" s="26"/>
      <c r="I23" s="39">
        <f t="shared" si="2"/>
        <v>0</v>
      </c>
    </row>
    <row r="24" spans="1:9" x14ac:dyDescent="0.25">
      <c r="A24" s="13" t="s">
        <v>23</v>
      </c>
      <c r="B24" s="14" t="s">
        <v>32</v>
      </c>
      <c r="C24" s="15">
        <v>4</v>
      </c>
      <c r="D24" s="26">
        <v>4</v>
      </c>
      <c r="E24" s="26"/>
      <c r="F24" s="26">
        <v>4</v>
      </c>
      <c r="G24" s="26">
        <v>4</v>
      </c>
      <c r="H24" s="26">
        <v>4</v>
      </c>
      <c r="I24" s="39">
        <f t="shared" si="2"/>
        <v>3.2</v>
      </c>
    </row>
    <row r="25" spans="1:9" ht="32.25" customHeight="1" x14ac:dyDescent="0.25">
      <c r="A25" s="110" t="s">
        <v>72</v>
      </c>
      <c r="B25" s="111"/>
      <c r="C25" s="112"/>
      <c r="D25" s="40">
        <f>IF(OR(COUNT(D16:D19)&gt;1,COUNT(D21:D24)&gt;1,MAX(D16:D24)&gt;4),"kontrolli hindepunkte",SUM(D16:D19,D21:D24)/8*10)</f>
        <v>10</v>
      </c>
      <c r="E25" s="40">
        <f>IF(OR(COUNT(E16:E19)&gt;1,COUNT(E21:E24)&gt;1,MAX(E16:E24)&gt;4),"kontrolli hindepunkte",SUM(E16:E19,E21:E24)/8*10)</f>
        <v>7.5</v>
      </c>
      <c r="F25" s="40">
        <f>IF(OR(COUNT(F16:F19)&gt;1,COUNT(F21:F24)&gt;1,MAX(F16:F24)&gt;4),"kontrolli hindepunkte",SUM(F16:F19,F21:F24)/8*10)</f>
        <v>10</v>
      </c>
      <c r="G25" s="40">
        <f>IF(OR(COUNT(G16:G19)&gt;1,COUNT(G21:G24)&gt;1,MAX(G16:G24)&gt;4),"kontrolli hindepunkte",SUM(G16:G19,G21:G24)/8*10)</f>
        <v>10</v>
      </c>
      <c r="H25" s="40">
        <f>IF(OR(COUNT(H16:H19)&gt;1,COUNT(H21:H24)&gt;1,MAX(H16:H24)&gt;4),"kontrolli hindepunkte",SUM(H16:H19,H21:H24)/8*10)</f>
        <v>10</v>
      </c>
      <c r="I25" s="40">
        <f>SUM(D25:H25)/5</f>
        <v>9.5</v>
      </c>
    </row>
    <row r="26" spans="1:9" x14ac:dyDescent="0.25">
      <c r="A26" s="95" t="s">
        <v>84</v>
      </c>
      <c r="B26" s="84"/>
      <c r="C26" s="96"/>
      <c r="D26" s="96"/>
      <c r="E26" s="96"/>
      <c r="F26" s="96"/>
      <c r="G26" s="96"/>
      <c r="H26" s="96"/>
      <c r="I26" s="96"/>
    </row>
    <row r="27" spans="1:9" x14ac:dyDescent="0.25">
      <c r="A27" s="43"/>
      <c r="B27" s="97" t="s">
        <v>85</v>
      </c>
      <c r="C27" s="96"/>
      <c r="D27" s="96"/>
      <c r="E27" s="96"/>
      <c r="F27" s="96"/>
      <c r="G27" s="96"/>
      <c r="H27" s="96"/>
      <c r="I27" s="96"/>
    </row>
    <row r="28" spans="1:9" ht="13.5" customHeight="1" x14ac:dyDescent="0.25">
      <c r="A28" s="41" t="s">
        <v>86</v>
      </c>
      <c r="B28" s="42">
        <v>0.35</v>
      </c>
      <c r="C28" s="27">
        <v>1</v>
      </c>
      <c r="D28" s="74">
        <v>1</v>
      </c>
      <c r="E28" s="75"/>
      <c r="F28" s="75"/>
      <c r="G28" s="75"/>
      <c r="H28" s="75"/>
      <c r="I28" s="76"/>
    </row>
    <row r="29" spans="1:9" x14ac:dyDescent="0.25">
      <c r="A29" s="41" t="s">
        <v>87</v>
      </c>
      <c r="B29" s="14" t="s">
        <v>90</v>
      </c>
      <c r="C29" s="27">
        <v>2</v>
      </c>
      <c r="D29" s="74" t="s">
        <v>70</v>
      </c>
      <c r="E29" s="75"/>
      <c r="F29" s="75"/>
      <c r="G29" s="75"/>
      <c r="H29" s="75"/>
      <c r="I29" s="76"/>
    </row>
    <row r="30" spans="1:9" x14ac:dyDescent="0.25">
      <c r="A30" s="41" t="s">
        <v>88</v>
      </c>
      <c r="B30" s="14" t="s">
        <v>91</v>
      </c>
      <c r="C30" s="27">
        <v>3</v>
      </c>
      <c r="D30" s="74"/>
      <c r="E30" s="75"/>
      <c r="F30" s="75"/>
      <c r="G30" s="75"/>
      <c r="H30" s="75"/>
      <c r="I30" s="76"/>
    </row>
    <row r="31" spans="1:9" x14ac:dyDescent="0.25">
      <c r="A31" s="41" t="s">
        <v>89</v>
      </c>
      <c r="B31" s="14" t="s">
        <v>92</v>
      </c>
      <c r="C31" s="27">
        <v>4</v>
      </c>
      <c r="D31" s="74"/>
      <c r="E31" s="77"/>
      <c r="F31" s="77"/>
      <c r="G31" s="77"/>
      <c r="H31" s="77"/>
      <c r="I31" s="76"/>
    </row>
    <row r="32" spans="1:9" ht="29.25" customHeight="1" x14ac:dyDescent="0.25">
      <c r="A32" s="80" t="s">
        <v>102</v>
      </c>
      <c r="B32" s="81"/>
      <c r="C32" s="82"/>
      <c r="D32" s="68">
        <f>IF(OR(COUNT(D28:D31)&gt;1,MAX(D28:D31)&gt;4),"kontrolli hindepunkte",SUM(D28:D31)/4*5)</f>
        <v>1.25</v>
      </c>
      <c r="E32" s="69" t="str">
        <f t="shared" ref="E32:I32" si="3">IF(OR(COUNT(E23:E26)&gt;1,COUNT(E28:E31)&gt;1,MAX(E23:E31)&gt;4),"kontrolli hindepunkte",SUM(E23:E26,E28:E31)/8*10)</f>
        <v>kontrolli hindepunkte</v>
      </c>
      <c r="F32" s="69" t="str">
        <f t="shared" si="3"/>
        <v>kontrolli hindepunkte</v>
      </c>
      <c r="G32" s="69" t="str">
        <f t="shared" si="3"/>
        <v>kontrolli hindepunkte</v>
      </c>
      <c r="H32" s="69" t="str">
        <f t="shared" si="3"/>
        <v>kontrolli hindepunkte</v>
      </c>
      <c r="I32" s="70" t="str">
        <f t="shared" si="3"/>
        <v>kontrolli hindepunkte</v>
      </c>
    </row>
    <row r="33" spans="1:9" x14ac:dyDescent="0.25">
      <c r="A33" s="98" t="s">
        <v>93</v>
      </c>
      <c r="B33" s="96"/>
      <c r="C33" s="96"/>
      <c r="D33" s="96"/>
      <c r="E33" s="96"/>
      <c r="F33" s="96"/>
      <c r="G33" s="96"/>
      <c r="H33" s="96"/>
      <c r="I33" s="96"/>
    </row>
    <row r="34" spans="1:9" x14ac:dyDescent="0.25">
      <c r="A34" s="44"/>
      <c r="B34" s="114" t="s">
        <v>85</v>
      </c>
      <c r="C34" s="115"/>
      <c r="D34" s="115"/>
      <c r="E34" s="115"/>
      <c r="F34" s="115"/>
      <c r="G34" s="115"/>
      <c r="H34" s="115"/>
      <c r="I34" s="116"/>
    </row>
    <row r="35" spans="1:9" x14ac:dyDescent="0.25">
      <c r="A35" s="45" t="s">
        <v>94</v>
      </c>
      <c r="B35" s="46">
        <v>0.25</v>
      </c>
      <c r="C35" s="48">
        <v>1</v>
      </c>
      <c r="D35" s="78"/>
      <c r="E35" s="79"/>
      <c r="F35" s="79"/>
      <c r="G35" s="79"/>
      <c r="H35" s="79"/>
      <c r="I35" s="76"/>
    </row>
    <row r="36" spans="1:9" x14ac:dyDescent="0.25">
      <c r="A36" s="45" t="s">
        <v>95</v>
      </c>
      <c r="B36" s="47" t="s">
        <v>98</v>
      </c>
      <c r="C36" s="48">
        <v>2</v>
      </c>
      <c r="D36" s="78"/>
      <c r="E36" s="79"/>
      <c r="F36" s="79"/>
      <c r="G36" s="79"/>
      <c r="H36" s="79"/>
      <c r="I36" s="76"/>
    </row>
    <row r="37" spans="1:9" x14ac:dyDescent="0.25">
      <c r="A37" s="45" t="s">
        <v>96</v>
      </c>
      <c r="B37" s="47" t="s">
        <v>99</v>
      </c>
      <c r="C37" s="48">
        <v>3</v>
      </c>
      <c r="D37" s="78"/>
      <c r="E37" s="79"/>
      <c r="F37" s="79"/>
      <c r="G37" s="79"/>
      <c r="H37" s="79"/>
      <c r="I37" s="76"/>
    </row>
    <row r="38" spans="1:9" x14ac:dyDescent="0.25">
      <c r="A38" s="45" t="s">
        <v>97</v>
      </c>
      <c r="B38" s="47" t="s">
        <v>100</v>
      </c>
      <c r="C38" s="48">
        <v>4</v>
      </c>
      <c r="D38" s="78"/>
      <c r="E38" s="79"/>
      <c r="F38" s="79"/>
      <c r="G38" s="79"/>
      <c r="H38" s="79"/>
      <c r="I38" s="76"/>
    </row>
    <row r="39" spans="1:9" ht="30" customHeight="1" x14ac:dyDescent="0.25">
      <c r="A39" s="83" t="s">
        <v>102</v>
      </c>
      <c r="B39" s="84"/>
      <c r="C39" s="84"/>
      <c r="D39" s="71">
        <f>IF(OR(COUNT(D35:D38)&gt;1,MAX(D35:D38)&gt;4),"kontrolli hindepunkte",SUM(D35:D38)/4*5)</f>
        <v>0</v>
      </c>
      <c r="E39" s="72">
        <f t="shared" ref="E39" si="4">IF(OR(COUNT(E30:E33)&gt;1,COUNT(E35:E38)&gt;1,MAX(E30:E38)&gt;4),"kontrolli hindepunkte",SUM(E30:E33,E35:E38)/8*10)</f>
        <v>0</v>
      </c>
      <c r="F39" s="72">
        <f t="shared" ref="F39" si="5">IF(OR(COUNT(F30:F33)&gt;1,COUNT(F35:F38)&gt;1,MAX(F30:F38)&gt;4),"kontrolli hindepunkte",SUM(F30:F33,F35:F38)/8*10)</f>
        <v>0</v>
      </c>
      <c r="G39" s="72">
        <f t="shared" ref="G39" si="6">IF(OR(COUNT(G30:G33)&gt;1,COUNT(G35:G38)&gt;1,MAX(G30:G38)&gt;4),"kontrolli hindepunkte",SUM(G30:G33,G35:G38)/8*10)</f>
        <v>0</v>
      </c>
      <c r="H39" s="72">
        <f t="shared" ref="H39" si="7">IF(OR(COUNT(H30:H33)&gt;1,COUNT(H35:H38)&gt;1,MAX(H30:H38)&gt;4),"kontrolli hindepunkte",SUM(H30:H33,H35:H38)/8*10)</f>
        <v>0</v>
      </c>
      <c r="I39" s="73">
        <f t="shared" ref="I39" si="8">IF(OR(COUNT(I30:I33)&gt;1,COUNT(I35:I38)&gt;1,MAX(I30:I38)&gt;4),"kontrolli hindepunkte",SUM(I30:I33,I35:I38)/8*10)</f>
        <v>0</v>
      </c>
    </row>
    <row r="40" spans="1:9" x14ac:dyDescent="0.25">
      <c r="A40" s="104" t="s">
        <v>33</v>
      </c>
      <c r="B40" s="104"/>
      <c r="C40" s="104"/>
      <c r="D40" s="104"/>
      <c r="E40" s="104"/>
      <c r="F40" s="104"/>
      <c r="G40" s="104"/>
      <c r="H40" s="104"/>
      <c r="I40" s="104"/>
    </row>
    <row r="41" spans="1:9" ht="27.75" customHeight="1" x14ac:dyDescent="0.25">
      <c r="A41" s="16" t="s">
        <v>34</v>
      </c>
      <c r="B41" s="14" t="s">
        <v>35</v>
      </c>
      <c r="C41" s="15" t="s">
        <v>6</v>
      </c>
      <c r="D41" s="29">
        <v>4</v>
      </c>
      <c r="E41" s="29">
        <v>3</v>
      </c>
      <c r="F41" s="29"/>
      <c r="G41" s="29">
        <v>4</v>
      </c>
      <c r="H41" s="29">
        <v>4</v>
      </c>
      <c r="I41" s="32">
        <f>SUM(D41:H41)/5</f>
        <v>3</v>
      </c>
    </row>
    <row r="42" spans="1:9" ht="30.75" customHeight="1" x14ac:dyDescent="0.25">
      <c r="A42" s="109" t="s">
        <v>73</v>
      </c>
      <c r="B42" s="81"/>
      <c r="C42" s="82"/>
      <c r="D42" s="30">
        <f>IF(OR(D41=0,D41=1,D41=2,D41=3,D41=4),D41/4*10,"kontrolli hindepunkte")</f>
        <v>10</v>
      </c>
      <c r="E42" s="30">
        <f>IF(OR(E41=0,E41=1,E41=2,E41=3,E41=4),E41/4*10,"kontrolli hindepunkte")</f>
        <v>7.5</v>
      </c>
      <c r="F42" s="30">
        <f>IF(OR(F41=0,F41=1,F41=2,F41=3,F41=4),F41/4*10,"kontrolli hindepunkte")</f>
        <v>0</v>
      </c>
      <c r="G42" s="30">
        <f>IF(OR(G41=0,G41=1,G41=2,G41=3,G41=4),G41/4*10,"kontrolli hindepunkte")</f>
        <v>10</v>
      </c>
      <c r="H42" s="30">
        <f>IF(OR(H41=0,H41=1,H41=2,H41=3,H41=4),H41/4*10,"kontrolli hindepunkte")</f>
        <v>10</v>
      </c>
      <c r="I42" s="32">
        <f>SUM(D42:H42)/5</f>
        <v>7.5</v>
      </c>
    </row>
    <row r="43" spans="1:9" x14ac:dyDescent="0.25">
      <c r="A43" s="108" t="s">
        <v>36</v>
      </c>
      <c r="B43" s="77"/>
      <c r="C43" s="77"/>
      <c r="D43" s="77"/>
      <c r="E43" s="77"/>
      <c r="F43" s="77"/>
      <c r="G43" s="77"/>
      <c r="H43" s="77"/>
      <c r="I43" s="76"/>
    </row>
    <row r="44" spans="1:9" ht="45" x14ac:dyDescent="0.25">
      <c r="A44" s="16" t="s">
        <v>37</v>
      </c>
      <c r="B44" s="14" t="s">
        <v>40</v>
      </c>
      <c r="C44" s="15" t="s">
        <v>6</v>
      </c>
      <c r="D44" s="6">
        <v>4</v>
      </c>
      <c r="E44" s="6">
        <v>4</v>
      </c>
      <c r="F44" s="6">
        <v>4</v>
      </c>
      <c r="G44" s="6">
        <v>4</v>
      </c>
      <c r="H44" s="6">
        <v>4</v>
      </c>
      <c r="I44" s="32">
        <f>SUM(D44:H44)/5</f>
        <v>4</v>
      </c>
    </row>
    <row r="45" spans="1:9" ht="60" x14ac:dyDescent="0.25">
      <c r="A45" s="16" t="s">
        <v>38</v>
      </c>
      <c r="B45" s="14" t="s">
        <v>41</v>
      </c>
      <c r="C45" s="15" t="s">
        <v>6</v>
      </c>
      <c r="D45" s="6">
        <v>4</v>
      </c>
      <c r="E45" s="6">
        <v>2</v>
      </c>
      <c r="F45" s="6">
        <v>2</v>
      </c>
      <c r="G45" s="6">
        <v>4</v>
      </c>
      <c r="H45" s="6">
        <v>4</v>
      </c>
      <c r="I45" s="32">
        <f t="shared" ref="I45:I50" si="9">SUM(D45:H45)/5</f>
        <v>3.2</v>
      </c>
    </row>
    <row r="46" spans="1:9" ht="63" customHeight="1" x14ac:dyDescent="0.25">
      <c r="A46" s="16" t="s">
        <v>39</v>
      </c>
      <c r="B46" s="28" t="s">
        <v>42</v>
      </c>
      <c r="C46" s="15" t="s">
        <v>6</v>
      </c>
      <c r="D46" s="6">
        <v>4</v>
      </c>
      <c r="E46" s="6">
        <v>4</v>
      </c>
      <c r="F46" s="6">
        <v>3</v>
      </c>
      <c r="G46" s="6">
        <v>4</v>
      </c>
      <c r="H46" s="6">
        <v>4</v>
      </c>
      <c r="I46" s="32">
        <f t="shared" si="9"/>
        <v>3.8</v>
      </c>
    </row>
    <row r="47" spans="1:9" ht="29.25" customHeight="1" x14ac:dyDescent="0.25">
      <c r="A47" s="113" t="s">
        <v>74</v>
      </c>
      <c r="B47" s="77"/>
      <c r="C47" s="76"/>
      <c r="D47" s="30">
        <f>IF(AND(OR(D44=0,D44=1,D44=2,D44=3,D44=4),OR(D45=0,D45=1,D45=2,D45=3,D45=4),OR(D46=0,D46=1,D46=2,D46=3,D46=4)),SUM(D44:D46)/12*20,"kontrolli hindepunkte")</f>
        <v>20</v>
      </c>
      <c r="E47" s="30">
        <f>IF(AND(OR(E44=0,E44=1,E44=2,E44=3,E44=4),OR(E45=0,E45=1,E45=2,E45=3,E45=4),OR(E46=0,E46=1,E46=2,E46=3,E46=4)),SUM(E44:E46)/12*20,"kontrolli hindepunkte")</f>
        <v>16.666666666666668</v>
      </c>
      <c r="F47" s="30">
        <f>IF(AND(OR(F44=0,F44=1,F44=2,F44=3,F44=4),OR(F45=0,F45=1,F45=2,F45=3,F45=4),OR(F46=0,F46=1,F46=2,F46=3,F46=4)),SUM(F44:F46)/12*20,"kontrolli hindepunkte")</f>
        <v>15</v>
      </c>
      <c r="G47" s="30">
        <f>IF(AND(OR(G44=0,G44=1,G44=2,G44=3,G44=4),OR(G45=0,G45=1,G45=2,G45=3,G45=4),OR(G46=0,G46=1,G46=2,G46=3,G46=4)),SUM(G44:G46)/12*20,"kontrolli hindepunkte")</f>
        <v>20</v>
      </c>
      <c r="H47" s="30">
        <f>IF(AND(OR(H44=0,H44=1,H44=2,H44=3,H44=4),OR(H45=0,H45=1,H45=2,H45=3,H45=4),OR(H46=0,H46=1,H46=2,H46=3,H46=4)),SUM(H44:H46)/12*20,"kontrolli hindepunkte")</f>
        <v>20</v>
      </c>
      <c r="I47" s="51">
        <f t="shared" si="9"/>
        <v>18.333333333333336</v>
      </c>
    </row>
    <row r="48" spans="1:9" x14ac:dyDescent="0.25">
      <c r="A48" s="105" t="s">
        <v>43</v>
      </c>
      <c r="B48" s="106"/>
      <c r="C48" s="106"/>
      <c r="D48" s="106"/>
      <c r="E48" s="106"/>
      <c r="F48" s="106"/>
      <c r="G48" s="106"/>
      <c r="H48" s="106"/>
      <c r="I48" s="107"/>
    </row>
    <row r="49" spans="1:20" ht="30" x14ac:dyDescent="0.25">
      <c r="A49" s="16" t="s">
        <v>44</v>
      </c>
      <c r="B49" s="14" t="s">
        <v>45</v>
      </c>
      <c r="C49" s="15" t="s">
        <v>6</v>
      </c>
      <c r="D49" s="6">
        <v>1</v>
      </c>
      <c r="E49" s="6">
        <v>2</v>
      </c>
      <c r="F49" s="6"/>
      <c r="G49" s="6"/>
      <c r="H49" s="6">
        <v>1</v>
      </c>
      <c r="I49" s="32">
        <f t="shared" si="9"/>
        <v>0.8</v>
      </c>
    </row>
    <row r="50" spans="1:20" ht="30" customHeight="1" x14ac:dyDescent="0.25">
      <c r="A50" s="113" t="s">
        <v>73</v>
      </c>
      <c r="B50" s="77"/>
      <c r="C50" s="76"/>
      <c r="D50" s="30">
        <f>IF(OR(D49=0,D49=1,D49=2,D49=3,D49=4),D49/4*10,"kontrolli hindepunkte")</f>
        <v>2.5</v>
      </c>
      <c r="E50" s="30">
        <f>IF(OR(E49=0,E49=1,E49=2,E49=3,E49=4),E49/4*10,"kontrolli hindepunkte")</f>
        <v>5</v>
      </c>
      <c r="F50" s="30">
        <f>IF(OR(F49=0,F49=1,F49=2,F49=3,F49=4),F49/4*10,"kontrolli hindepunkte")</f>
        <v>0</v>
      </c>
      <c r="G50" s="30">
        <f>IF(OR(G49=0,G49=1,G49=2,G49=3,G49=4),G49/4*10,"kontrolli hindepunkte")</f>
        <v>0</v>
      </c>
      <c r="H50" s="30">
        <f>IF(OR(H49=0,H49=1,H49=2,H49=3,H49=4),H49/4*10,"kontrolli hindepunkte")</f>
        <v>2.5</v>
      </c>
      <c r="I50" s="32">
        <f t="shared" si="9"/>
        <v>2</v>
      </c>
    </row>
    <row r="51" spans="1:20" x14ac:dyDescent="0.25">
      <c r="A51" s="108" t="s">
        <v>51</v>
      </c>
      <c r="B51" s="77"/>
      <c r="C51" s="77"/>
      <c r="D51" s="77"/>
      <c r="E51" s="77"/>
      <c r="F51" s="77"/>
      <c r="G51" s="77"/>
      <c r="H51" s="77"/>
      <c r="I51" s="76"/>
    </row>
    <row r="52" spans="1:20" ht="15" customHeight="1" x14ac:dyDescent="0.25">
      <c r="A52" s="88" t="s">
        <v>46</v>
      </c>
      <c r="B52" s="89" t="s">
        <v>52</v>
      </c>
      <c r="C52" s="90"/>
      <c r="D52" s="90"/>
      <c r="E52" s="90"/>
      <c r="F52" s="90"/>
      <c r="G52" s="90"/>
      <c r="H52" s="90"/>
      <c r="I52" s="91"/>
    </row>
    <row r="53" spans="1:20" ht="15" hidden="1" customHeight="1" x14ac:dyDescent="0.25">
      <c r="A53" s="88"/>
      <c r="B53" s="92"/>
      <c r="C53" s="93"/>
      <c r="D53" s="93"/>
      <c r="E53" s="93"/>
      <c r="F53" s="93"/>
      <c r="G53" s="93"/>
      <c r="H53" s="93"/>
      <c r="I53" s="94"/>
    </row>
    <row r="54" spans="1:20" x14ac:dyDescent="0.25">
      <c r="A54" s="16" t="s">
        <v>47</v>
      </c>
      <c r="B54" s="14" t="s">
        <v>53</v>
      </c>
      <c r="C54" s="15">
        <v>1</v>
      </c>
      <c r="D54" s="6"/>
      <c r="E54" s="6"/>
      <c r="F54" s="6"/>
      <c r="G54" s="6"/>
      <c r="H54" s="6"/>
      <c r="I54" s="32">
        <f t="shared" ref="I54:I58" si="10">SUM(D54:H54)/5</f>
        <v>0</v>
      </c>
    </row>
    <row r="55" spans="1:20" x14ac:dyDescent="0.25">
      <c r="A55" s="16" t="s">
        <v>48</v>
      </c>
      <c r="B55" s="14" t="s">
        <v>54</v>
      </c>
      <c r="C55" s="15">
        <v>2</v>
      </c>
      <c r="D55" s="6" t="s">
        <v>70</v>
      </c>
      <c r="E55" s="6"/>
      <c r="F55" s="6"/>
      <c r="G55" s="6"/>
      <c r="H55" s="6"/>
      <c r="I55" s="32">
        <f t="shared" si="10"/>
        <v>0</v>
      </c>
    </row>
    <row r="56" spans="1:20" x14ac:dyDescent="0.25">
      <c r="A56" s="16" t="s">
        <v>49</v>
      </c>
      <c r="B56" s="14" t="s">
        <v>55</v>
      </c>
      <c r="C56" s="15">
        <v>3</v>
      </c>
      <c r="D56" s="6"/>
      <c r="E56" s="6"/>
      <c r="F56" s="6"/>
      <c r="G56" s="6"/>
      <c r="H56" s="6"/>
      <c r="I56" s="32">
        <f t="shared" si="10"/>
        <v>0</v>
      </c>
    </row>
    <row r="57" spans="1:20" x14ac:dyDescent="0.25">
      <c r="A57" s="16" t="s">
        <v>50</v>
      </c>
      <c r="B57" s="14" t="s">
        <v>56</v>
      </c>
      <c r="C57" s="15">
        <v>4</v>
      </c>
      <c r="D57" s="6">
        <v>4</v>
      </c>
      <c r="E57" s="6">
        <v>4</v>
      </c>
      <c r="F57" s="6">
        <v>4</v>
      </c>
      <c r="G57" s="6">
        <v>4</v>
      </c>
      <c r="H57" s="6">
        <v>4</v>
      </c>
      <c r="I57" s="32">
        <f t="shared" si="10"/>
        <v>4</v>
      </c>
    </row>
    <row r="58" spans="1:20" ht="30.75" customHeight="1" x14ac:dyDescent="0.25">
      <c r="A58" s="80" t="s">
        <v>75</v>
      </c>
      <c r="B58" s="81"/>
      <c r="C58" s="82"/>
      <c r="D58" s="30">
        <f>IF(OR(COUNT(D54:D57)&gt;1,MAX(D54:D57)&gt;4),"kontrolli hindepunkte",SUM(D54:D57)/4*20)</f>
        <v>20</v>
      </c>
      <c r="E58" s="30">
        <f>IF(OR(COUNT(E54:E57)&gt;1,MAX(E54:E57)&gt;4),"kontrolli hindepunkte",SUM(E54:E57)/4*20)</f>
        <v>20</v>
      </c>
      <c r="F58" s="30">
        <f>IF(OR(COUNT(F54:F57)&gt;1,MAX(F54:F57)&gt;4),"kontrolli hindepunkte",SUM(F54:F57)/4*20)</f>
        <v>20</v>
      </c>
      <c r="G58" s="30">
        <f>IF(OR(COUNT(G54:G57)&gt;1,MAX(G54:G57)&gt;4),"kontrolli hindepunkte",SUM(G54:G57)/4*20)</f>
        <v>20</v>
      </c>
      <c r="H58" s="30">
        <f>IF(OR(COUNT(H54:H57)&gt;1,MAX(H54:H57)&gt;4),"kontrolli hindepunkte",SUM(H54:H57)/4*20)</f>
        <v>20</v>
      </c>
      <c r="I58" s="32">
        <f t="shared" si="10"/>
        <v>20</v>
      </c>
    </row>
    <row r="59" spans="1:20" x14ac:dyDescent="0.25">
      <c r="A59" s="11" t="s">
        <v>57</v>
      </c>
      <c r="B59" s="12"/>
      <c r="C59" s="17"/>
      <c r="D59" s="17"/>
      <c r="E59" s="17"/>
      <c r="F59" s="17"/>
      <c r="G59" s="17"/>
      <c r="H59" s="17"/>
      <c r="I59" s="17"/>
    </row>
    <row r="60" spans="1:20" ht="15" customHeight="1" x14ac:dyDescent="0.25">
      <c r="A60" s="88" t="s">
        <v>58</v>
      </c>
      <c r="B60" s="103" t="s">
        <v>59</v>
      </c>
      <c r="C60" s="103"/>
      <c r="D60" s="103"/>
      <c r="E60" s="103"/>
      <c r="F60" s="103"/>
      <c r="G60" s="103"/>
      <c r="H60" s="103"/>
      <c r="I60" s="103"/>
    </row>
    <row r="61" spans="1:20" ht="0.75" customHeight="1" x14ac:dyDescent="0.25">
      <c r="A61" s="88"/>
      <c r="B61" s="103"/>
      <c r="C61" s="103"/>
      <c r="D61" s="103"/>
      <c r="E61" s="103"/>
      <c r="F61" s="103"/>
      <c r="G61" s="103"/>
      <c r="H61" s="103"/>
      <c r="I61" s="103"/>
    </row>
    <row r="62" spans="1:20" x14ac:dyDescent="0.25">
      <c r="A62" s="16" t="s">
        <v>60</v>
      </c>
      <c r="B62" s="14" t="s">
        <v>66</v>
      </c>
      <c r="C62" s="15">
        <v>1</v>
      </c>
      <c r="D62" s="6"/>
      <c r="E62" s="6">
        <v>1</v>
      </c>
      <c r="F62" s="6"/>
      <c r="G62" s="6"/>
      <c r="H62" s="6"/>
      <c r="I62" s="32">
        <f t="shared" ref="I62:I68" si="11">SUM(D62:H62)/5</f>
        <v>0.2</v>
      </c>
    </row>
    <row r="63" spans="1:20" x14ac:dyDescent="0.25">
      <c r="A63" s="16" t="s">
        <v>61</v>
      </c>
      <c r="B63" s="14" t="s">
        <v>67</v>
      </c>
      <c r="C63" s="15">
        <v>2</v>
      </c>
      <c r="D63" s="6"/>
      <c r="E63" s="6"/>
      <c r="F63" s="6"/>
      <c r="G63" s="6"/>
      <c r="H63" s="6"/>
      <c r="I63" s="32">
        <f t="shared" si="11"/>
        <v>0</v>
      </c>
    </row>
    <row r="64" spans="1:20" x14ac:dyDescent="0.25">
      <c r="A64" s="16" t="s">
        <v>62</v>
      </c>
      <c r="B64" s="14" t="s">
        <v>68</v>
      </c>
      <c r="C64" s="15">
        <v>3</v>
      </c>
      <c r="D64" s="6"/>
      <c r="E64" s="6"/>
      <c r="F64" s="6"/>
      <c r="G64" s="6"/>
      <c r="H64" s="6"/>
      <c r="I64" s="32">
        <f t="shared" si="11"/>
        <v>0</v>
      </c>
      <c r="T64" t="s">
        <v>70</v>
      </c>
    </row>
    <row r="65" spans="1:10" x14ac:dyDescent="0.25">
      <c r="A65" s="16" t="s">
        <v>63</v>
      </c>
      <c r="B65" s="14" t="s">
        <v>69</v>
      </c>
      <c r="C65" s="15">
        <v>4</v>
      </c>
      <c r="D65" s="6">
        <v>4</v>
      </c>
      <c r="E65" s="6"/>
      <c r="F65" s="6">
        <v>4</v>
      </c>
      <c r="G65" s="6">
        <v>4</v>
      </c>
      <c r="H65" s="6">
        <v>4</v>
      </c>
      <c r="I65" s="32">
        <f t="shared" si="11"/>
        <v>3.2</v>
      </c>
    </row>
    <row r="66" spans="1:10" ht="45" x14ac:dyDescent="0.25">
      <c r="A66" s="31" t="s">
        <v>64</v>
      </c>
      <c r="B66" s="14" t="s">
        <v>65</v>
      </c>
      <c r="C66" s="15" t="s">
        <v>6</v>
      </c>
      <c r="D66" s="6">
        <v>4</v>
      </c>
      <c r="E66" s="6">
        <v>3</v>
      </c>
      <c r="F66" s="6">
        <v>3</v>
      </c>
      <c r="G66" s="6">
        <v>4</v>
      </c>
      <c r="H66" s="6">
        <v>4</v>
      </c>
      <c r="I66" s="32">
        <f t="shared" si="11"/>
        <v>3.6</v>
      </c>
    </row>
    <row r="67" spans="1:10" ht="31.5" customHeight="1" x14ac:dyDescent="0.25">
      <c r="A67" s="80" t="s">
        <v>72</v>
      </c>
      <c r="B67" s="77"/>
      <c r="C67" s="76"/>
      <c r="D67" s="30">
        <f>IF(COUNT(D62:D65)&gt;1,"kontrolli hindepunkte",IF(AND(OR(D66=0,D66=1,D66=2,D66=3,D66=4),OR(D62=0,D62=1),OR(D63=0,D63=2),OR(D64=0,D64=3),OR(D65=0,D65=4)),SUM(D62:D66)/8*10,"kontrolli hindepunkte"))</f>
        <v>10</v>
      </c>
      <c r="E67" s="30">
        <f>IF(COUNT(E62:E65)&gt;1,"kontrolli hindepunkte",IF(AND(OR(E66=0,E66=1,E66=2,E66=3,E66=4),OR(E62=0,E62=1),OR(E63=0,E63=2),OR(E64=0,E64=3),OR(E65=0,E65=4)),SUM(E62:E66)/8*10,"kontrolli hindepunkte"))</f>
        <v>5</v>
      </c>
      <c r="F67" s="30">
        <f>IF(COUNT(F62:F65)&gt;1,"kontrolli hindepunkte",IF(AND(OR(F66=0,F66=1,F66=2,F66=3,F66=4),OR(F62=0,F62=1),OR(F63=0,F63=2),OR(F64=0,F64=3),OR(F65=0,F65=4)),SUM(F62:F66)/8*10,"kontrolli hindepunkte"))</f>
        <v>8.75</v>
      </c>
      <c r="G67" s="30">
        <f>IF(COUNT(G62:G65)&gt;1,"kontrolli hindepunkte",IF(AND(OR(G66=0,G66=1,G66=2,G66=3,G66=4),OR(G62=0,G62=1),OR(G63=0,G63=2),OR(G64=0,G64=3),OR(G65=0,G65=4)),SUM(G62:G66)/8*10,"kontrolli hindepunkte"))</f>
        <v>10</v>
      </c>
      <c r="H67" s="30">
        <f>IF(COUNT(H62:H65)&gt;1,"kontrolli hindepunkte",IF(AND(OR(H66=0,H66=1,H66=2,H66=3,H66=4),OR(H62=0,H62=1),OR(H63=0,H63=2),OR(H64=0,H64=3),OR(H65=0,H65=4)),SUM(H62:H66)/8*10,"kontrolli hindepunkte"))</f>
        <v>10</v>
      </c>
      <c r="I67" s="32">
        <f t="shared" si="11"/>
        <v>8.75</v>
      </c>
    </row>
    <row r="68" spans="1:10" ht="31.5" customHeight="1" x14ac:dyDescent="0.25">
      <c r="A68" s="80" t="s">
        <v>103</v>
      </c>
      <c r="B68" s="81"/>
      <c r="C68" s="82"/>
      <c r="D68" s="30">
        <f>D12+D25+D42+D47+D50+D58+D67</f>
        <v>81.071428571428569</v>
      </c>
      <c r="E68" s="30">
        <f>E12+E25+E42+E47+E50+E58+E67</f>
        <v>68.095238095238102</v>
      </c>
      <c r="F68" s="30">
        <f>F12+F25+F42+F47+F50+F58+F67</f>
        <v>62.321428571428569</v>
      </c>
      <c r="G68" s="30">
        <f>G12+G25+G42+G47+G50+G58+G67</f>
        <v>78.571428571428569</v>
      </c>
      <c r="H68" s="30">
        <f>H12+H25+H42+H47+H50+H58+H67</f>
        <v>81.071428571428569</v>
      </c>
      <c r="I68" s="50">
        <f t="shared" si="11"/>
        <v>74.226190476190467</v>
      </c>
    </row>
    <row r="69" spans="1:10" ht="30" customHeight="1" x14ac:dyDescent="0.25">
      <c r="A69" s="80" t="s">
        <v>104</v>
      </c>
      <c r="B69" s="81"/>
      <c r="C69" s="82"/>
      <c r="D69" s="85">
        <f>SUM(D32,D39)</f>
        <v>1.25</v>
      </c>
      <c r="E69" s="85"/>
      <c r="F69" s="85"/>
      <c r="G69" s="85"/>
      <c r="H69" s="85"/>
      <c r="I69" s="85"/>
    </row>
    <row r="70" spans="1:10" x14ac:dyDescent="0.25">
      <c r="A70" s="67" t="s">
        <v>105</v>
      </c>
      <c r="B70" s="67"/>
      <c r="C70" s="67"/>
      <c r="D70" s="67"/>
      <c r="E70" s="67"/>
      <c r="F70" s="67"/>
      <c r="G70" s="67"/>
      <c r="H70" s="67"/>
      <c r="I70" s="49">
        <f>SUM(I68,D69)</f>
        <v>75.476190476190467</v>
      </c>
      <c r="J70" s="23"/>
    </row>
  </sheetData>
  <mergeCells count="42">
    <mergeCell ref="A68:C68"/>
    <mergeCell ref="C4:I4"/>
    <mergeCell ref="A4:B4"/>
    <mergeCell ref="A67:C67"/>
    <mergeCell ref="A60:A61"/>
    <mergeCell ref="B60:I61"/>
    <mergeCell ref="A51:I51"/>
    <mergeCell ref="A50:C50"/>
    <mergeCell ref="J8:M8"/>
    <mergeCell ref="A14:A15"/>
    <mergeCell ref="B14:I15"/>
    <mergeCell ref="A40:I40"/>
    <mergeCell ref="A48:I48"/>
    <mergeCell ref="A13:I13"/>
    <mergeCell ref="A43:I43"/>
    <mergeCell ref="A12:C12"/>
    <mergeCell ref="A25:C25"/>
    <mergeCell ref="A42:C42"/>
    <mergeCell ref="A47:C47"/>
    <mergeCell ref="B34:I34"/>
    <mergeCell ref="A2:I2"/>
    <mergeCell ref="A52:A53"/>
    <mergeCell ref="B52:I53"/>
    <mergeCell ref="A26:I26"/>
    <mergeCell ref="B27:I27"/>
    <mergeCell ref="A33:I33"/>
    <mergeCell ref="A70:H70"/>
    <mergeCell ref="D32:I32"/>
    <mergeCell ref="D39:I39"/>
    <mergeCell ref="D28:I28"/>
    <mergeCell ref="D29:I29"/>
    <mergeCell ref="D30:I30"/>
    <mergeCell ref="D31:I31"/>
    <mergeCell ref="D35:I35"/>
    <mergeCell ref="D36:I36"/>
    <mergeCell ref="D37:I37"/>
    <mergeCell ref="D38:I38"/>
    <mergeCell ref="A32:C32"/>
    <mergeCell ref="A39:C39"/>
    <mergeCell ref="A69:C69"/>
    <mergeCell ref="D69:I69"/>
    <mergeCell ref="A58:C58"/>
  </mergeCells>
  <pageMargins left="0.7" right="0.7" top="0.75" bottom="0.75" header="0.3" footer="0.3"/>
  <pageSetup paperSize="9" orientation="landscape" r:id="rId1"/>
  <ignoredErrors>
    <ignoredError sqref="A16:A19 A21:A24 A54:A57 A62:A65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9" sqref="R2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B8" sqref="B8"/>
    </sheetView>
  </sheetViews>
  <sheetFormatPr defaultRowHeight="15" x14ac:dyDescent="0.25"/>
  <cols>
    <col min="1" max="1" width="5.7109375" customWidth="1"/>
    <col min="2" max="2" width="61.85546875" customWidth="1"/>
    <col min="3" max="3" width="7.7109375" customWidth="1"/>
    <col min="4" max="9" width="12.7109375" customWidth="1"/>
    <col min="10" max="10" width="3.140625" customWidth="1"/>
    <col min="11" max="12" width="4" customWidth="1"/>
    <col min="13" max="13" width="4.42578125" customWidth="1"/>
    <col min="14" max="14" width="4.85546875" customWidth="1"/>
    <col min="15" max="15" width="7.42578125" customWidth="1"/>
    <col min="16" max="16" width="4.28515625" customWidth="1"/>
    <col min="17" max="17" width="4.85546875" customWidth="1"/>
    <col min="18" max="18" width="7.28515625" customWidth="1"/>
    <col min="19" max="19" width="11.5703125" customWidth="1"/>
    <col min="20" max="20" width="8.7109375" customWidth="1"/>
  </cols>
  <sheetData>
    <row r="1" spans="1:21" x14ac:dyDescent="0.25">
      <c r="A1" s="33" t="s">
        <v>70</v>
      </c>
      <c r="B1" s="33"/>
      <c r="C1" s="33"/>
      <c r="D1" s="33"/>
      <c r="E1" s="33"/>
      <c r="F1" s="33"/>
      <c r="G1" s="33"/>
      <c r="H1" s="33"/>
      <c r="I1" s="33"/>
    </row>
    <row r="2" spans="1:21" s="56" customFormat="1" ht="32.25" customHeight="1" x14ac:dyDescent="0.25">
      <c r="A2" s="86" t="s">
        <v>101</v>
      </c>
      <c r="B2" s="87"/>
      <c r="C2" s="87"/>
      <c r="D2" s="87"/>
      <c r="E2" s="87"/>
      <c r="F2" s="87"/>
      <c r="G2" s="87"/>
      <c r="H2" s="87"/>
      <c r="I2" s="87"/>
    </row>
    <row r="3" spans="1:21" s="56" customFormat="1" x14ac:dyDescent="0.25">
      <c r="A3" s="35"/>
      <c r="B3" s="34"/>
      <c r="C3" s="34"/>
      <c r="D3" s="34"/>
      <c r="E3" s="34"/>
      <c r="F3" s="34"/>
      <c r="G3" s="34"/>
      <c r="H3" s="34"/>
      <c r="I3" s="34"/>
    </row>
    <row r="4" spans="1:21" s="56" customFormat="1" x14ac:dyDescent="0.25">
      <c r="A4" s="120" t="s">
        <v>4</v>
      </c>
      <c r="B4" s="121"/>
      <c r="C4" s="117">
        <f>'hindepunktide koond'!A5</f>
        <v>642215780002</v>
      </c>
      <c r="D4" s="118"/>
      <c r="E4" s="118"/>
      <c r="F4" s="118"/>
      <c r="G4" s="118"/>
      <c r="H4" s="118"/>
      <c r="I4" s="119"/>
    </row>
    <row r="5" spans="1:21" s="56" customFormat="1" ht="15.75" x14ac:dyDescent="0.25">
      <c r="A5" s="3"/>
      <c r="D5" s="52"/>
      <c r="E5" s="57"/>
      <c r="F5" s="58"/>
      <c r="G5" s="58"/>
      <c r="H5" s="58"/>
    </row>
    <row r="6" spans="1:21" ht="51" customHeight="1" x14ac:dyDescent="0.25">
      <c r="A6" s="5"/>
      <c r="B6" s="55" t="s">
        <v>1</v>
      </c>
      <c r="C6" s="20" t="s">
        <v>7</v>
      </c>
      <c r="D6" s="20" t="s">
        <v>78</v>
      </c>
      <c r="E6" s="20" t="s">
        <v>79</v>
      </c>
      <c r="F6" s="20" t="s">
        <v>80</v>
      </c>
      <c r="G6" s="20" t="s">
        <v>81</v>
      </c>
      <c r="H6" s="20" t="s">
        <v>82</v>
      </c>
      <c r="I6" s="37" t="s">
        <v>83</v>
      </c>
      <c r="J6" s="4"/>
      <c r="K6" s="4"/>
      <c r="L6" s="4"/>
      <c r="M6" s="4"/>
      <c r="N6" s="4"/>
      <c r="O6" s="4"/>
      <c r="P6" s="4"/>
    </row>
    <row r="7" spans="1:21" x14ac:dyDescent="0.25">
      <c r="A7" s="12" t="s">
        <v>0</v>
      </c>
      <c r="B7" s="8"/>
      <c r="C7" s="21"/>
      <c r="D7" s="7"/>
      <c r="E7" s="7"/>
      <c r="F7" s="7"/>
      <c r="G7" s="7"/>
      <c r="H7" s="7"/>
      <c r="I7" s="22"/>
    </row>
    <row r="8" spans="1:21" ht="45" x14ac:dyDescent="0.25">
      <c r="A8" s="16" t="s">
        <v>2</v>
      </c>
      <c r="B8" s="19" t="s">
        <v>3</v>
      </c>
      <c r="C8" s="25" t="s">
        <v>6</v>
      </c>
      <c r="D8" s="24">
        <v>4</v>
      </c>
      <c r="E8" s="24">
        <v>4</v>
      </c>
      <c r="F8" s="24">
        <v>4</v>
      </c>
      <c r="G8" s="24">
        <v>3</v>
      </c>
      <c r="H8" s="24">
        <v>2</v>
      </c>
      <c r="I8" s="38">
        <f>SUM(D8:H8)/5</f>
        <v>3.4</v>
      </c>
      <c r="J8" s="99" t="s">
        <v>70</v>
      </c>
      <c r="K8" s="100"/>
      <c r="L8" s="100"/>
      <c r="M8" s="100"/>
      <c r="N8" s="1"/>
      <c r="O8" s="1"/>
      <c r="P8" s="1"/>
      <c r="Q8" s="1"/>
      <c r="R8" s="1"/>
      <c r="S8" s="1"/>
    </row>
    <row r="9" spans="1:21" ht="45" x14ac:dyDescent="0.25">
      <c r="A9" s="16" t="s">
        <v>5</v>
      </c>
      <c r="B9" s="54" t="s">
        <v>8</v>
      </c>
      <c r="C9" s="15">
        <v>2</v>
      </c>
      <c r="D9" s="6"/>
      <c r="E9" s="6"/>
      <c r="F9" s="6"/>
      <c r="G9" s="6"/>
      <c r="H9" s="6"/>
      <c r="I9" s="38">
        <f t="shared" ref="I9:I11" si="0">SUM(D9:H9)/5</f>
        <v>0</v>
      </c>
      <c r="T9" t="s">
        <v>70</v>
      </c>
    </row>
    <row r="10" spans="1:21" ht="45" x14ac:dyDescent="0.25">
      <c r="A10" s="16" t="s">
        <v>9</v>
      </c>
      <c r="B10" s="54" t="s">
        <v>10</v>
      </c>
      <c r="C10" s="15" t="s">
        <v>6</v>
      </c>
      <c r="D10" s="6">
        <v>4</v>
      </c>
      <c r="E10" s="6">
        <v>4</v>
      </c>
      <c r="F10" s="6">
        <v>4</v>
      </c>
      <c r="G10" s="6">
        <v>4</v>
      </c>
      <c r="H10" s="6">
        <v>4</v>
      </c>
      <c r="I10" s="38">
        <f t="shared" si="0"/>
        <v>4</v>
      </c>
    </row>
    <row r="11" spans="1:21" ht="60" x14ac:dyDescent="0.25">
      <c r="A11" s="16" t="s">
        <v>11</v>
      </c>
      <c r="B11" s="54" t="s">
        <v>109</v>
      </c>
      <c r="C11" s="15" t="s">
        <v>6</v>
      </c>
      <c r="D11" s="6">
        <v>4</v>
      </c>
      <c r="E11" s="6">
        <v>4</v>
      </c>
      <c r="F11" s="6">
        <v>3</v>
      </c>
      <c r="G11" s="6">
        <v>2</v>
      </c>
      <c r="H11" s="6">
        <v>4</v>
      </c>
      <c r="I11" s="38">
        <f t="shared" si="0"/>
        <v>3.4</v>
      </c>
    </row>
    <row r="12" spans="1:21" ht="32.25" customHeight="1" x14ac:dyDescent="0.25">
      <c r="A12" s="109" t="s">
        <v>71</v>
      </c>
      <c r="B12" s="81"/>
      <c r="C12" s="82"/>
      <c r="D12" s="30">
        <f>IF(AND(OR(D8=0,D8=1,D8=2,D8=3,D8=4),OR(D9=0,D9=2),OR(D10=0,D10=1,D10=2,D10=3,D10=4),OR(D11=0,D11=1,D11=2,D11=3,D11=4)),SUM(D8:D11)/14*15,"kontrolli hindepunkte")</f>
        <v>12.857142857142856</v>
      </c>
      <c r="E12" s="30">
        <f>IF(AND(OR(E8=0,E8=1,E8=2,E8=3,E8=4),OR(E9=0,E9=2),OR(E10=0,E10=1,E10=2,E10=3,E10=4),OR(E11=0,E11=1,E11=2,E11=3,E11=4)),SUM(E8:E11)/14*15,"kontrolli hindepunkte")</f>
        <v>12.857142857142856</v>
      </c>
      <c r="F12" s="30">
        <f>IF(AND(OR(F8=0,F8=1,F8=2,F8=3,F8=4),OR(F9=0,F9=2),OR(F10=0,F10=1,F10=2,F10=3,F10=4),OR(F11=0,F11=1,F11=2,F11=3,F11=4)),SUM(F8:F11)/14*15,"kontrolli hindepunkte")</f>
        <v>11.785714285714285</v>
      </c>
      <c r="G12" s="30">
        <f>IF(AND(OR(G8=0,G8=1,G8=2,G8=3,G8=4),OR(G9=0,G9=2),OR(G10=0,G10=1,G10=2,G10=3,G10=4),OR(G11=0,G11=1,G11=2,G11=3,G11=4)),SUM(G8:G11)/14*15,"kontrolli hindepunkte")</f>
        <v>9.6428571428571441</v>
      </c>
      <c r="H12" s="30">
        <f>IF(AND(OR(H8=0,H8=1,H8=2,H8=3,H8=4),OR(H9=0,H9=2),OR(H10=0,H10=1,H10=2,H10=3,H10=4),OR(H11=0,H11=1,H11=2,H11=3,H11=4)),SUM(H8:H11)/14*15,"kontrolli hindepunkte")</f>
        <v>10.714285714285715</v>
      </c>
      <c r="I12" s="38">
        <f>SUM(D12:H12)/5</f>
        <v>11.571428571428573</v>
      </c>
      <c r="J12" s="23" t="s">
        <v>70</v>
      </c>
      <c r="K12" s="23" t="s">
        <v>70</v>
      </c>
      <c r="U12" t="s">
        <v>70</v>
      </c>
    </row>
    <row r="13" spans="1:21" x14ac:dyDescent="0.25">
      <c r="A13" s="108" t="s">
        <v>12</v>
      </c>
      <c r="B13" s="77"/>
      <c r="C13" s="77"/>
      <c r="D13" s="77"/>
      <c r="E13" s="77"/>
      <c r="F13" s="77"/>
      <c r="G13" s="77"/>
      <c r="H13" s="77"/>
      <c r="I13" s="76"/>
    </row>
    <row r="14" spans="1:21" ht="15" customHeight="1" x14ac:dyDescent="0.25">
      <c r="A14" s="101" t="s">
        <v>14</v>
      </c>
      <c r="B14" s="103" t="s">
        <v>13</v>
      </c>
      <c r="C14" s="103"/>
      <c r="D14" s="103"/>
      <c r="E14" s="103"/>
      <c r="F14" s="103"/>
      <c r="G14" s="103"/>
      <c r="H14" s="103"/>
      <c r="I14" s="103"/>
    </row>
    <row r="15" spans="1:21" x14ac:dyDescent="0.25">
      <c r="A15" s="102"/>
      <c r="B15" s="103"/>
      <c r="C15" s="103"/>
      <c r="D15" s="103"/>
      <c r="E15" s="103"/>
      <c r="F15" s="103"/>
      <c r="G15" s="103"/>
      <c r="H15" s="103"/>
      <c r="I15" s="103"/>
    </row>
    <row r="16" spans="1:21" x14ac:dyDescent="0.25">
      <c r="A16" s="13" t="s">
        <v>15</v>
      </c>
      <c r="B16" s="54" t="s">
        <v>25</v>
      </c>
      <c r="C16" s="15">
        <v>1</v>
      </c>
      <c r="D16" s="26"/>
      <c r="E16" s="26"/>
      <c r="F16" s="26"/>
      <c r="G16" s="26"/>
      <c r="H16" s="26"/>
      <c r="I16" s="39">
        <f>SUM(D16:H16)/5</f>
        <v>0</v>
      </c>
    </row>
    <row r="17" spans="1:9" x14ac:dyDescent="0.25">
      <c r="A17" s="13" t="s">
        <v>16</v>
      </c>
      <c r="B17" s="54" t="s">
        <v>26</v>
      </c>
      <c r="C17" s="15">
        <v>2</v>
      </c>
      <c r="D17" s="26" t="s">
        <v>70</v>
      </c>
      <c r="E17" s="26"/>
      <c r="F17" s="26"/>
      <c r="G17" s="26"/>
      <c r="H17" s="26"/>
      <c r="I17" s="39">
        <f t="shared" ref="I17:I19" si="1">SUM(D17:H17)/5</f>
        <v>0</v>
      </c>
    </row>
    <row r="18" spans="1:9" x14ac:dyDescent="0.25">
      <c r="A18" s="13" t="s">
        <v>17</v>
      </c>
      <c r="B18" s="54" t="s">
        <v>27</v>
      </c>
      <c r="C18" s="15">
        <v>3</v>
      </c>
      <c r="D18" s="26"/>
      <c r="E18" s="26">
        <v>3</v>
      </c>
      <c r="F18" s="26"/>
      <c r="G18" s="26"/>
      <c r="H18" s="26"/>
      <c r="I18" s="39">
        <f t="shared" si="1"/>
        <v>0.6</v>
      </c>
    </row>
    <row r="19" spans="1:9" x14ac:dyDescent="0.25">
      <c r="A19" s="13" t="s">
        <v>18</v>
      </c>
      <c r="B19" s="54" t="s">
        <v>28</v>
      </c>
      <c r="C19" s="15">
        <v>4</v>
      </c>
      <c r="D19" s="26">
        <v>4</v>
      </c>
      <c r="E19" s="26"/>
      <c r="F19" s="26">
        <v>4</v>
      </c>
      <c r="G19" s="26">
        <v>4</v>
      </c>
      <c r="H19" s="26">
        <v>4</v>
      </c>
      <c r="I19" s="39">
        <f t="shared" si="1"/>
        <v>3.2</v>
      </c>
    </row>
    <row r="20" spans="1:9" ht="29.25" customHeight="1" x14ac:dyDescent="0.25">
      <c r="A20" s="9" t="s">
        <v>19</v>
      </c>
      <c r="B20" s="53" t="s">
        <v>24</v>
      </c>
      <c r="C20" s="17" t="s">
        <v>70</v>
      </c>
      <c r="D20" s="27" t="s">
        <v>70</v>
      </c>
      <c r="E20" s="27"/>
      <c r="F20" s="27"/>
      <c r="G20" s="27"/>
      <c r="H20" s="27"/>
      <c r="I20" s="39"/>
    </row>
    <row r="21" spans="1:9" x14ac:dyDescent="0.25">
      <c r="A21" s="13" t="s">
        <v>20</v>
      </c>
      <c r="B21" s="54" t="s">
        <v>29</v>
      </c>
      <c r="C21" s="15">
        <v>1</v>
      </c>
      <c r="D21" s="26">
        <v>1</v>
      </c>
      <c r="E21" s="26">
        <v>1</v>
      </c>
      <c r="F21" s="26">
        <v>1</v>
      </c>
      <c r="G21" s="26"/>
      <c r="H21" s="26">
        <v>1</v>
      </c>
      <c r="I21" s="39">
        <f>SUM(D21:H21)/5</f>
        <v>0.8</v>
      </c>
    </row>
    <row r="22" spans="1:9" x14ac:dyDescent="0.25">
      <c r="A22" s="13" t="s">
        <v>21</v>
      </c>
      <c r="B22" s="54" t="s">
        <v>30</v>
      </c>
      <c r="C22" s="15">
        <v>2</v>
      </c>
      <c r="D22" s="26"/>
      <c r="E22" s="26"/>
      <c r="F22" s="26"/>
      <c r="G22" s="26"/>
      <c r="H22" s="26"/>
      <c r="I22" s="39">
        <f t="shared" ref="I22:I24" si="2">SUM(D22:H22)/5</f>
        <v>0</v>
      </c>
    </row>
    <row r="23" spans="1:9" x14ac:dyDescent="0.25">
      <c r="A23" s="13" t="s">
        <v>22</v>
      </c>
      <c r="B23" s="54" t="s">
        <v>31</v>
      </c>
      <c r="C23" s="15">
        <v>3</v>
      </c>
      <c r="D23" s="26"/>
      <c r="E23" s="26"/>
      <c r="F23" s="26"/>
      <c r="G23" s="26"/>
      <c r="H23" s="26"/>
      <c r="I23" s="39">
        <f t="shared" si="2"/>
        <v>0</v>
      </c>
    </row>
    <row r="24" spans="1:9" x14ac:dyDescent="0.25">
      <c r="A24" s="13" t="s">
        <v>23</v>
      </c>
      <c r="B24" s="54" t="s">
        <v>32</v>
      </c>
      <c r="C24" s="15">
        <v>4</v>
      </c>
      <c r="D24" s="26"/>
      <c r="E24" s="26"/>
      <c r="F24" s="26"/>
      <c r="G24" s="26"/>
      <c r="H24" s="26"/>
      <c r="I24" s="39">
        <f t="shared" si="2"/>
        <v>0</v>
      </c>
    </row>
    <row r="25" spans="1:9" ht="32.25" customHeight="1" x14ac:dyDescent="0.25">
      <c r="A25" s="110" t="s">
        <v>72</v>
      </c>
      <c r="B25" s="111"/>
      <c r="C25" s="112"/>
      <c r="D25" s="40">
        <f>IF(OR(COUNT(D16:D19)&gt;1,COUNT(D21:D24)&gt;1,MAX(D16:D24)&gt;4),"kontrolli hindepunkte",SUM(D16:D19,D21:D24)/8*10)</f>
        <v>6.25</v>
      </c>
      <c r="E25" s="40">
        <f>IF(OR(COUNT(E16:E19)&gt;1,COUNT(E21:E24)&gt;1,MAX(E16:E24)&gt;4),"kontrolli hindepunkte",SUM(E16:E19,E21:E24)/8*10)</f>
        <v>5</v>
      </c>
      <c r="F25" s="40">
        <f>IF(OR(COUNT(F16:F19)&gt;1,COUNT(F21:F24)&gt;1,MAX(F16:F24)&gt;4),"kontrolli hindepunkte",SUM(F16:F19,F21:F24)/8*10)</f>
        <v>6.25</v>
      </c>
      <c r="G25" s="40">
        <f>IF(OR(COUNT(G16:G19)&gt;1,COUNT(G21:G24)&gt;1,MAX(G16:G24)&gt;4),"kontrolli hindepunkte",SUM(G16:G19,G21:G24)/8*10)</f>
        <v>5</v>
      </c>
      <c r="H25" s="40">
        <f>IF(OR(COUNT(H16:H19)&gt;1,COUNT(H21:H24)&gt;1,MAX(H16:H24)&gt;4),"kontrolli hindepunkte",SUM(H16:H19,H21:H24)/8*10)</f>
        <v>6.25</v>
      </c>
      <c r="I25" s="40">
        <f>SUM(D25:H25)/5</f>
        <v>5.75</v>
      </c>
    </row>
    <row r="26" spans="1:9" x14ac:dyDescent="0.25">
      <c r="A26" s="95" t="s">
        <v>84</v>
      </c>
      <c r="B26" s="84"/>
      <c r="C26" s="96"/>
      <c r="D26" s="96"/>
      <c r="E26" s="96"/>
      <c r="F26" s="96"/>
      <c r="G26" s="96"/>
      <c r="H26" s="96"/>
      <c r="I26" s="96"/>
    </row>
    <row r="27" spans="1:9" x14ac:dyDescent="0.25">
      <c r="A27" s="43"/>
      <c r="B27" s="97" t="s">
        <v>85</v>
      </c>
      <c r="C27" s="96"/>
      <c r="D27" s="96"/>
      <c r="E27" s="96"/>
      <c r="F27" s="96"/>
      <c r="G27" s="96"/>
      <c r="H27" s="96"/>
      <c r="I27" s="96"/>
    </row>
    <row r="28" spans="1:9" ht="13.5" customHeight="1" x14ac:dyDescent="0.25">
      <c r="A28" s="41" t="s">
        <v>86</v>
      </c>
      <c r="B28" s="42">
        <v>0.35</v>
      </c>
      <c r="C28" s="27">
        <v>1</v>
      </c>
      <c r="D28" s="74">
        <v>1</v>
      </c>
      <c r="E28" s="75"/>
      <c r="F28" s="75"/>
      <c r="G28" s="75"/>
      <c r="H28" s="75"/>
      <c r="I28" s="76"/>
    </row>
    <row r="29" spans="1:9" x14ac:dyDescent="0.25">
      <c r="A29" s="41" t="s">
        <v>87</v>
      </c>
      <c r="B29" s="54" t="s">
        <v>90</v>
      </c>
      <c r="C29" s="27">
        <v>2</v>
      </c>
      <c r="D29" s="74"/>
      <c r="E29" s="75"/>
      <c r="F29" s="75"/>
      <c r="G29" s="75"/>
      <c r="H29" s="75"/>
      <c r="I29" s="76"/>
    </row>
    <row r="30" spans="1:9" x14ac:dyDescent="0.25">
      <c r="A30" s="41" t="s">
        <v>88</v>
      </c>
      <c r="B30" s="54" t="s">
        <v>91</v>
      </c>
      <c r="C30" s="27">
        <v>3</v>
      </c>
      <c r="D30" s="74"/>
      <c r="E30" s="75"/>
      <c r="F30" s="75"/>
      <c r="G30" s="75"/>
      <c r="H30" s="75"/>
      <c r="I30" s="76"/>
    </row>
    <row r="31" spans="1:9" x14ac:dyDescent="0.25">
      <c r="A31" s="41" t="s">
        <v>89</v>
      </c>
      <c r="B31" s="54" t="s">
        <v>92</v>
      </c>
      <c r="C31" s="27">
        <v>4</v>
      </c>
      <c r="D31" s="74"/>
      <c r="E31" s="77"/>
      <c r="F31" s="77"/>
      <c r="G31" s="77"/>
      <c r="H31" s="77"/>
      <c r="I31" s="76"/>
    </row>
    <row r="32" spans="1:9" ht="29.25" customHeight="1" x14ac:dyDescent="0.25">
      <c r="A32" s="80" t="s">
        <v>102</v>
      </c>
      <c r="B32" s="81"/>
      <c r="C32" s="82"/>
      <c r="D32" s="68">
        <f>IF(OR(COUNT(D28:D31)&gt;1,MAX(D28:D31)&gt;4),"kontrolli hindepunkte",SUM(D28:D31)/4*5)</f>
        <v>1.25</v>
      </c>
      <c r="E32" s="69" t="str">
        <f t="shared" ref="E32:I32" si="3">IF(OR(COUNT(E23:E26)&gt;1,COUNT(E28:E31)&gt;1,MAX(E23:E31)&gt;4),"kontrolli hindepunkte",SUM(E23:E26,E28:E31)/8*10)</f>
        <v>kontrolli hindepunkte</v>
      </c>
      <c r="F32" s="69" t="str">
        <f t="shared" si="3"/>
        <v>kontrolli hindepunkte</v>
      </c>
      <c r="G32" s="69" t="str">
        <f t="shared" si="3"/>
        <v>kontrolli hindepunkte</v>
      </c>
      <c r="H32" s="69" t="str">
        <f t="shared" si="3"/>
        <v>kontrolli hindepunkte</v>
      </c>
      <c r="I32" s="70" t="str">
        <f t="shared" si="3"/>
        <v>kontrolli hindepunkte</v>
      </c>
    </row>
    <row r="33" spans="1:9" x14ac:dyDescent="0.25">
      <c r="A33" s="98" t="s">
        <v>93</v>
      </c>
      <c r="B33" s="96"/>
      <c r="C33" s="96"/>
      <c r="D33" s="96"/>
      <c r="E33" s="96"/>
      <c r="F33" s="96"/>
      <c r="G33" s="96"/>
      <c r="H33" s="96"/>
      <c r="I33" s="96"/>
    </row>
    <row r="34" spans="1:9" x14ac:dyDescent="0.25">
      <c r="A34" s="44"/>
      <c r="B34" s="114" t="s">
        <v>85</v>
      </c>
      <c r="C34" s="115"/>
      <c r="D34" s="115"/>
      <c r="E34" s="115"/>
      <c r="F34" s="115"/>
      <c r="G34" s="115"/>
      <c r="H34" s="115"/>
      <c r="I34" s="116"/>
    </row>
    <row r="35" spans="1:9" x14ac:dyDescent="0.25">
      <c r="A35" s="45" t="s">
        <v>94</v>
      </c>
      <c r="B35" s="46">
        <v>0.25</v>
      </c>
      <c r="C35" s="48">
        <v>1</v>
      </c>
      <c r="D35" s="78"/>
      <c r="E35" s="79"/>
      <c r="F35" s="79"/>
      <c r="G35" s="79"/>
      <c r="H35" s="79"/>
      <c r="I35" s="76"/>
    </row>
    <row r="36" spans="1:9" x14ac:dyDescent="0.25">
      <c r="A36" s="45" t="s">
        <v>95</v>
      </c>
      <c r="B36" s="47" t="s">
        <v>98</v>
      </c>
      <c r="C36" s="48">
        <v>2</v>
      </c>
      <c r="D36" s="78"/>
      <c r="E36" s="79"/>
      <c r="F36" s="79"/>
      <c r="G36" s="79"/>
      <c r="H36" s="79"/>
      <c r="I36" s="76"/>
    </row>
    <row r="37" spans="1:9" x14ac:dyDescent="0.25">
      <c r="A37" s="45" t="s">
        <v>96</v>
      </c>
      <c r="B37" s="47" t="s">
        <v>99</v>
      </c>
      <c r="C37" s="48">
        <v>3</v>
      </c>
      <c r="D37" s="78"/>
      <c r="E37" s="79"/>
      <c r="F37" s="79"/>
      <c r="G37" s="79"/>
      <c r="H37" s="79"/>
      <c r="I37" s="76"/>
    </row>
    <row r="38" spans="1:9" x14ac:dyDescent="0.25">
      <c r="A38" s="45" t="s">
        <v>97</v>
      </c>
      <c r="B38" s="47" t="s">
        <v>100</v>
      </c>
      <c r="C38" s="48">
        <v>4</v>
      </c>
      <c r="D38" s="78"/>
      <c r="E38" s="79"/>
      <c r="F38" s="79"/>
      <c r="G38" s="79"/>
      <c r="H38" s="79"/>
      <c r="I38" s="76"/>
    </row>
    <row r="39" spans="1:9" ht="30" customHeight="1" x14ac:dyDescent="0.25">
      <c r="A39" s="83" t="s">
        <v>102</v>
      </c>
      <c r="B39" s="84"/>
      <c r="C39" s="84"/>
      <c r="D39" s="71">
        <f>IF(OR(COUNT(D35:D38)&gt;1,MAX(D35:D38)&gt;4),"kontrolli hindepunkte",SUM(D35:D38)/4*5)</f>
        <v>0</v>
      </c>
      <c r="E39" s="72">
        <f t="shared" ref="E39:I39" si="4">IF(OR(COUNT(E30:E33)&gt;1,COUNT(E35:E38)&gt;1,MAX(E30:E38)&gt;4),"kontrolli hindepunkte",SUM(E30:E33,E35:E38)/8*10)</f>
        <v>0</v>
      </c>
      <c r="F39" s="72">
        <f t="shared" si="4"/>
        <v>0</v>
      </c>
      <c r="G39" s="72">
        <f t="shared" si="4"/>
        <v>0</v>
      </c>
      <c r="H39" s="72">
        <f t="shared" si="4"/>
        <v>0</v>
      </c>
      <c r="I39" s="73">
        <f t="shared" si="4"/>
        <v>0</v>
      </c>
    </row>
    <row r="40" spans="1:9" x14ac:dyDescent="0.25">
      <c r="A40" s="104" t="s">
        <v>33</v>
      </c>
      <c r="B40" s="104"/>
      <c r="C40" s="104"/>
      <c r="D40" s="104"/>
      <c r="E40" s="104"/>
      <c r="F40" s="104"/>
      <c r="G40" s="104"/>
      <c r="H40" s="104"/>
      <c r="I40" s="104"/>
    </row>
    <row r="41" spans="1:9" ht="30" x14ac:dyDescent="0.25">
      <c r="A41" s="16" t="s">
        <v>34</v>
      </c>
      <c r="B41" s="54" t="s">
        <v>35</v>
      </c>
      <c r="C41" s="15" t="s">
        <v>6</v>
      </c>
      <c r="D41" s="29">
        <v>4</v>
      </c>
      <c r="E41" s="29">
        <v>3</v>
      </c>
      <c r="F41" s="29">
        <v>2</v>
      </c>
      <c r="G41" s="29">
        <v>4</v>
      </c>
      <c r="H41" s="29">
        <v>2</v>
      </c>
      <c r="I41" s="32">
        <f>SUM(D41:H41)/5</f>
        <v>3</v>
      </c>
    </row>
    <row r="42" spans="1:9" ht="30.75" customHeight="1" x14ac:dyDescent="0.25">
      <c r="A42" s="109" t="s">
        <v>73</v>
      </c>
      <c r="B42" s="81"/>
      <c r="C42" s="82"/>
      <c r="D42" s="30">
        <f>IF(OR(D41=0,D41=1,D41=2,D41=3,D41=4),D41/4*10,"kontrolli hindepunkte")</f>
        <v>10</v>
      </c>
      <c r="E42" s="30">
        <f>IF(OR(E41=0,E41=1,E41=2,E41=3,E41=4),E41/4*10,"kontrolli hindepunkte")</f>
        <v>7.5</v>
      </c>
      <c r="F42" s="30">
        <f>IF(OR(F41=0,F41=1,F41=2,F41=3,F41=4),F41/4*10,"kontrolli hindepunkte")</f>
        <v>5</v>
      </c>
      <c r="G42" s="30">
        <f>IF(OR(G41=0,G41=1,G41=2,G41=3,G41=4),G41/4*10,"kontrolli hindepunkte")</f>
        <v>10</v>
      </c>
      <c r="H42" s="30">
        <f>IF(OR(H41=0,H41=1,H41=2,H41=3,H41=4),H41/4*10,"kontrolli hindepunkte")</f>
        <v>5</v>
      </c>
      <c r="I42" s="32">
        <f>SUM(D42:H42)/5</f>
        <v>7.5</v>
      </c>
    </row>
    <row r="43" spans="1:9" x14ac:dyDescent="0.25">
      <c r="A43" s="108" t="s">
        <v>36</v>
      </c>
      <c r="B43" s="77"/>
      <c r="C43" s="77"/>
      <c r="D43" s="77"/>
      <c r="E43" s="77"/>
      <c r="F43" s="77"/>
      <c r="G43" s="77"/>
      <c r="H43" s="77"/>
      <c r="I43" s="76"/>
    </row>
    <row r="44" spans="1:9" ht="45" x14ac:dyDescent="0.25">
      <c r="A44" s="16" t="s">
        <v>37</v>
      </c>
      <c r="B44" s="54" t="s">
        <v>40</v>
      </c>
      <c r="C44" s="15" t="s">
        <v>6</v>
      </c>
      <c r="D44" s="6">
        <v>2</v>
      </c>
      <c r="E44" s="6">
        <v>1</v>
      </c>
      <c r="F44" s="6">
        <v>1</v>
      </c>
      <c r="G44" s="6">
        <v>1</v>
      </c>
      <c r="H44" s="6">
        <v>2</v>
      </c>
      <c r="I44" s="32">
        <f>SUM(D44:H44)/5</f>
        <v>1.4</v>
      </c>
    </row>
    <row r="45" spans="1:9" ht="60" x14ac:dyDescent="0.25">
      <c r="A45" s="16" t="s">
        <v>38</v>
      </c>
      <c r="B45" s="54" t="s">
        <v>41</v>
      </c>
      <c r="C45" s="15" t="s">
        <v>6</v>
      </c>
      <c r="D45" s="6">
        <v>4</v>
      </c>
      <c r="E45" s="6">
        <v>1</v>
      </c>
      <c r="F45" s="6">
        <v>4</v>
      </c>
      <c r="G45" s="6">
        <v>2</v>
      </c>
      <c r="H45" s="6">
        <v>2</v>
      </c>
      <c r="I45" s="32">
        <f t="shared" ref="I45:I50" si="5">SUM(D45:H45)/5</f>
        <v>2.6</v>
      </c>
    </row>
    <row r="46" spans="1:9" ht="61.5" customHeight="1" x14ac:dyDescent="0.25">
      <c r="A46" s="16" t="s">
        <v>39</v>
      </c>
      <c r="B46" s="28" t="s">
        <v>42</v>
      </c>
      <c r="C46" s="15" t="s">
        <v>6</v>
      </c>
      <c r="D46" s="6">
        <v>4</v>
      </c>
      <c r="E46" s="6">
        <v>1</v>
      </c>
      <c r="F46" s="6">
        <v>3</v>
      </c>
      <c r="G46" s="6">
        <v>0</v>
      </c>
      <c r="H46" s="6">
        <v>2</v>
      </c>
      <c r="I46" s="32">
        <f t="shared" si="5"/>
        <v>2</v>
      </c>
    </row>
    <row r="47" spans="1:9" ht="29.25" customHeight="1" x14ac:dyDescent="0.25">
      <c r="A47" s="113" t="s">
        <v>74</v>
      </c>
      <c r="B47" s="77"/>
      <c r="C47" s="76"/>
      <c r="D47" s="30">
        <f>IF(AND(OR(D44=0,D44=1,D44=2,D44=3,D44=4),OR(D45=0,D45=1,D45=2,D45=3,D45=4),OR(D46=0,D46=1,D46=2,D46=3,D46=4)),SUM(D44:D46)/12*20,"kontrolli hindepunkte")</f>
        <v>16.666666666666668</v>
      </c>
      <c r="E47" s="30">
        <f>IF(AND(OR(E44=0,E44=1,E44=2,E44=3,E44=4),OR(E45=0,E45=1,E45=2,E45=3,E45=4),OR(E46=0,E46=1,E46=2,E46=3,E46=4)),SUM(E44:E46)/12*20,"kontrolli hindepunkte")</f>
        <v>5</v>
      </c>
      <c r="F47" s="30">
        <f>IF(AND(OR(F44=0,F44=1,F44=2,F44=3,F44=4),OR(F45=0,F45=1,F45=2,F45=3,F45=4),OR(F46=0,F46=1,F46=2,F46=3,F46=4)),SUM(F44:F46)/12*20,"kontrolli hindepunkte")</f>
        <v>13.333333333333332</v>
      </c>
      <c r="G47" s="30">
        <f>IF(AND(OR(G44=0,G44=1,G44=2,G44=3,G44=4),OR(G45=0,G45=1,G45=2,G45=3,G45=4),OR(G46=0,G46=1,G46=2,G46=3,G46=4)),SUM(G44:G46)/12*20,"kontrolli hindepunkte")</f>
        <v>5</v>
      </c>
      <c r="H47" s="30">
        <f>IF(AND(OR(H44=0,H44=1,H44=2,H44=3,H44=4),OR(H45=0,H45=1,H45=2,H45=3,H45=4),OR(H46=0,H46=1,H46=2,H46=3,H46=4)),SUM(H44:H46)/12*20,"kontrolli hindepunkte")</f>
        <v>10</v>
      </c>
      <c r="I47" s="51">
        <f t="shared" si="5"/>
        <v>10</v>
      </c>
    </row>
    <row r="48" spans="1:9" x14ac:dyDescent="0.25">
      <c r="A48" s="105" t="s">
        <v>43</v>
      </c>
      <c r="B48" s="106"/>
      <c r="C48" s="106"/>
      <c r="D48" s="106"/>
      <c r="E48" s="106"/>
      <c r="F48" s="106"/>
      <c r="G48" s="106"/>
      <c r="H48" s="106"/>
      <c r="I48" s="107"/>
    </row>
    <row r="49" spans="1:20" ht="30" x14ac:dyDescent="0.25">
      <c r="A49" s="16" t="s">
        <v>44</v>
      </c>
      <c r="B49" s="54" t="s">
        <v>45</v>
      </c>
      <c r="C49" s="15" t="s">
        <v>6</v>
      </c>
      <c r="D49" s="6">
        <v>4</v>
      </c>
      <c r="E49" s="6">
        <v>4</v>
      </c>
      <c r="F49" s="6">
        <v>4</v>
      </c>
      <c r="G49" s="6">
        <v>2</v>
      </c>
      <c r="H49" s="6">
        <v>4</v>
      </c>
      <c r="I49" s="32">
        <f t="shared" si="5"/>
        <v>3.6</v>
      </c>
    </row>
    <row r="50" spans="1:20" ht="30" customHeight="1" x14ac:dyDescent="0.25">
      <c r="A50" s="113" t="s">
        <v>73</v>
      </c>
      <c r="B50" s="77"/>
      <c r="C50" s="76"/>
      <c r="D50" s="30">
        <f>IF(OR(D49=0,D49=1,D49=2,D49=3,D49=4),D49/4*10,"kontrolli hindepunkte")</f>
        <v>10</v>
      </c>
      <c r="E50" s="30">
        <f>IF(OR(E49=0,E49=1,E49=2,E49=3,E49=4),E49/4*10,"kontrolli hindepunkte")</f>
        <v>10</v>
      </c>
      <c r="F50" s="30">
        <f>IF(OR(F49=0,F49=1,F49=2,F49=3,F49=4),F49/4*10,"kontrolli hindepunkte")</f>
        <v>10</v>
      </c>
      <c r="G50" s="30">
        <f>IF(OR(G49=0,G49=1,G49=2,G49=3,G49=4),G49/4*10,"kontrolli hindepunkte")</f>
        <v>5</v>
      </c>
      <c r="H50" s="30">
        <f>IF(OR(H49=0,H49=1,H49=2,H49=3,H49=4),H49/4*10,"kontrolli hindepunkte")</f>
        <v>10</v>
      </c>
      <c r="I50" s="32">
        <f t="shared" si="5"/>
        <v>9</v>
      </c>
    </row>
    <row r="51" spans="1:20" x14ac:dyDescent="0.25">
      <c r="A51" s="108" t="s">
        <v>51</v>
      </c>
      <c r="B51" s="77"/>
      <c r="C51" s="77"/>
      <c r="D51" s="77"/>
      <c r="E51" s="77"/>
      <c r="F51" s="77"/>
      <c r="G51" s="77"/>
      <c r="H51" s="77"/>
      <c r="I51" s="76"/>
    </row>
    <row r="52" spans="1:20" ht="15" customHeight="1" x14ac:dyDescent="0.25">
      <c r="A52" s="88" t="s">
        <v>46</v>
      </c>
      <c r="B52" s="89" t="s">
        <v>52</v>
      </c>
      <c r="C52" s="90"/>
      <c r="D52" s="90"/>
      <c r="E52" s="90"/>
      <c r="F52" s="90"/>
      <c r="G52" s="90"/>
      <c r="H52" s="90"/>
      <c r="I52" s="91"/>
    </row>
    <row r="53" spans="1:20" ht="15" hidden="1" customHeight="1" x14ac:dyDescent="0.25">
      <c r="A53" s="88"/>
      <c r="B53" s="92"/>
      <c r="C53" s="93"/>
      <c r="D53" s="93"/>
      <c r="E53" s="93"/>
      <c r="F53" s="93"/>
      <c r="G53" s="93"/>
      <c r="H53" s="93"/>
      <c r="I53" s="94"/>
    </row>
    <row r="54" spans="1:20" x14ac:dyDescent="0.25">
      <c r="A54" s="16" t="s">
        <v>47</v>
      </c>
      <c r="B54" s="54" t="s">
        <v>53</v>
      </c>
      <c r="C54" s="15">
        <v>1</v>
      </c>
      <c r="D54" s="6"/>
      <c r="E54" s="6"/>
      <c r="F54" s="6"/>
      <c r="G54" s="6"/>
      <c r="H54" s="6"/>
      <c r="I54" s="32">
        <f t="shared" ref="I54:I58" si="6">SUM(D54:H54)/5</f>
        <v>0</v>
      </c>
    </row>
    <row r="55" spans="1:20" x14ac:dyDescent="0.25">
      <c r="A55" s="16" t="s">
        <v>48</v>
      </c>
      <c r="B55" s="54" t="s">
        <v>54</v>
      </c>
      <c r="C55" s="15">
        <v>2</v>
      </c>
      <c r="D55" s="6" t="s">
        <v>70</v>
      </c>
      <c r="E55" s="6">
        <v>2</v>
      </c>
      <c r="F55" s="6">
        <v>2</v>
      </c>
      <c r="G55" s="6"/>
      <c r="H55" s="6"/>
      <c r="I55" s="32">
        <f t="shared" si="6"/>
        <v>0.8</v>
      </c>
    </row>
    <row r="56" spans="1:20" x14ac:dyDescent="0.25">
      <c r="A56" s="16" t="s">
        <v>49</v>
      </c>
      <c r="B56" s="54" t="s">
        <v>55</v>
      </c>
      <c r="C56" s="15">
        <v>3</v>
      </c>
      <c r="D56" s="6"/>
      <c r="E56" s="6"/>
      <c r="F56" s="6"/>
      <c r="G56" s="6"/>
      <c r="H56" s="6"/>
      <c r="I56" s="32">
        <f t="shared" si="6"/>
        <v>0</v>
      </c>
    </row>
    <row r="57" spans="1:20" x14ac:dyDescent="0.25">
      <c r="A57" s="16" t="s">
        <v>50</v>
      </c>
      <c r="B57" s="54" t="s">
        <v>56</v>
      </c>
      <c r="C57" s="15">
        <v>4</v>
      </c>
      <c r="D57" s="6">
        <v>4</v>
      </c>
      <c r="E57" s="6"/>
      <c r="F57" s="6"/>
      <c r="G57" s="6">
        <v>4</v>
      </c>
      <c r="H57" s="6">
        <v>4</v>
      </c>
      <c r="I57" s="32">
        <f t="shared" si="6"/>
        <v>2.4</v>
      </c>
    </row>
    <row r="58" spans="1:20" ht="30.75" customHeight="1" x14ac:dyDescent="0.25">
      <c r="A58" s="80" t="s">
        <v>75</v>
      </c>
      <c r="B58" s="81"/>
      <c r="C58" s="82"/>
      <c r="D58" s="30">
        <f>IF(OR(COUNT(D54:D57)&gt;1,MAX(D54:D57)&gt;4),"kontrolli hindepunkte",SUM(D54:D57)/4*20)</f>
        <v>20</v>
      </c>
      <c r="E58" s="30">
        <f>IF(OR(COUNT(E54:E57)&gt;1,MAX(E54:E57)&gt;4),"kontrolli hindepunkte",SUM(E54:E57)/4*20)</f>
        <v>10</v>
      </c>
      <c r="F58" s="30">
        <f>IF(OR(COUNT(F54:F57)&gt;1,MAX(F54:F57)&gt;4),"kontrolli hindepunkte",SUM(F54:F57)/4*20)</f>
        <v>10</v>
      </c>
      <c r="G58" s="30">
        <f>IF(OR(COUNT(G54:G57)&gt;1,MAX(G54:G57)&gt;4),"kontrolli hindepunkte",SUM(G54:G57)/4*20)</f>
        <v>20</v>
      </c>
      <c r="H58" s="30">
        <f>IF(OR(COUNT(H54:H57)&gt;1,MAX(H54:H57)&gt;4),"kontrolli hindepunkte",SUM(H54:H57)/4*20)</f>
        <v>20</v>
      </c>
      <c r="I58" s="32">
        <f t="shared" si="6"/>
        <v>16</v>
      </c>
    </row>
    <row r="59" spans="1:20" x14ac:dyDescent="0.25">
      <c r="A59" s="11" t="s">
        <v>57</v>
      </c>
      <c r="B59" s="12"/>
      <c r="C59" s="17"/>
      <c r="D59" s="17"/>
      <c r="E59" s="17"/>
      <c r="F59" s="17"/>
      <c r="G59" s="17"/>
      <c r="H59" s="17"/>
      <c r="I59" s="17"/>
    </row>
    <row r="60" spans="1:20" ht="15" customHeight="1" x14ac:dyDescent="0.25">
      <c r="A60" s="88" t="s">
        <v>58</v>
      </c>
      <c r="B60" s="103" t="s">
        <v>59</v>
      </c>
      <c r="C60" s="103"/>
      <c r="D60" s="103"/>
      <c r="E60" s="103"/>
      <c r="F60" s="103"/>
      <c r="G60" s="103"/>
      <c r="H60" s="103"/>
      <c r="I60" s="103"/>
    </row>
    <row r="61" spans="1:20" ht="0.75" customHeight="1" x14ac:dyDescent="0.25">
      <c r="A61" s="88"/>
      <c r="B61" s="103"/>
      <c r="C61" s="103"/>
      <c r="D61" s="103"/>
      <c r="E61" s="103"/>
      <c r="F61" s="103"/>
      <c r="G61" s="103"/>
      <c r="H61" s="103"/>
      <c r="I61" s="103"/>
    </row>
    <row r="62" spans="1:20" x14ac:dyDescent="0.25">
      <c r="A62" s="16" t="s">
        <v>60</v>
      </c>
      <c r="B62" s="54" t="s">
        <v>66</v>
      </c>
      <c r="C62" s="15">
        <v>1</v>
      </c>
      <c r="D62" s="6"/>
      <c r="E62" s="6">
        <v>1</v>
      </c>
      <c r="F62" s="6"/>
      <c r="G62" s="6"/>
      <c r="H62" s="6"/>
      <c r="I62" s="32">
        <f t="shared" ref="I62:I68" si="7">SUM(D62:H62)/5</f>
        <v>0.2</v>
      </c>
    </row>
    <row r="63" spans="1:20" x14ac:dyDescent="0.25">
      <c r="A63" s="16" t="s">
        <v>61</v>
      </c>
      <c r="B63" s="54" t="s">
        <v>67</v>
      </c>
      <c r="C63" s="15">
        <v>2</v>
      </c>
      <c r="D63" s="6"/>
      <c r="E63" s="6"/>
      <c r="F63" s="6"/>
      <c r="G63" s="6"/>
      <c r="H63" s="6"/>
      <c r="I63" s="32">
        <f t="shared" si="7"/>
        <v>0</v>
      </c>
    </row>
    <row r="64" spans="1:20" x14ac:dyDescent="0.25">
      <c r="A64" s="16" t="s">
        <v>62</v>
      </c>
      <c r="B64" s="54" t="s">
        <v>68</v>
      </c>
      <c r="C64" s="15">
        <v>3</v>
      </c>
      <c r="D64" s="6"/>
      <c r="E64" s="6"/>
      <c r="F64" s="6"/>
      <c r="G64" s="6"/>
      <c r="H64" s="6"/>
      <c r="I64" s="32">
        <f t="shared" si="7"/>
        <v>0</v>
      </c>
      <c r="T64" t="s">
        <v>70</v>
      </c>
    </row>
    <row r="65" spans="1:10" x14ac:dyDescent="0.25">
      <c r="A65" s="16" t="s">
        <v>63</v>
      </c>
      <c r="B65" s="54" t="s">
        <v>69</v>
      </c>
      <c r="C65" s="15">
        <v>4</v>
      </c>
      <c r="D65" s="6">
        <v>4</v>
      </c>
      <c r="E65" s="6"/>
      <c r="F65" s="6">
        <v>4</v>
      </c>
      <c r="G65" s="6">
        <v>4</v>
      </c>
      <c r="H65" s="6">
        <v>4</v>
      </c>
      <c r="I65" s="32">
        <f t="shared" si="7"/>
        <v>3.2</v>
      </c>
    </row>
    <row r="66" spans="1:10" ht="45" x14ac:dyDescent="0.25">
      <c r="A66" s="31" t="s">
        <v>64</v>
      </c>
      <c r="B66" s="54" t="s">
        <v>65</v>
      </c>
      <c r="C66" s="15" t="s">
        <v>6</v>
      </c>
      <c r="D66" s="6">
        <v>4</v>
      </c>
      <c r="E66" s="6">
        <v>3</v>
      </c>
      <c r="F66" s="6">
        <v>3</v>
      </c>
      <c r="G66" s="6">
        <v>4</v>
      </c>
      <c r="H66" s="6">
        <v>4</v>
      </c>
      <c r="I66" s="32">
        <f t="shared" si="7"/>
        <v>3.6</v>
      </c>
    </row>
    <row r="67" spans="1:10" ht="31.5" customHeight="1" x14ac:dyDescent="0.25">
      <c r="A67" s="80" t="s">
        <v>72</v>
      </c>
      <c r="B67" s="77"/>
      <c r="C67" s="76"/>
      <c r="D67" s="30">
        <f>IF(COUNT(D62:D65)&gt;1,"kontrolli hindepunkte",IF(AND(OR(D66=0,D66=1,D66=2,D66=3,D66=4),OR(D62=0,D62=1),OR(D63=0,D63=2),OR(D64=0,D64=3),OR(D65=0,D65=4)),SUM(D62:D66)/8*10,"kontrolli hindepunkte"))</f>
        <v>10</v>
      </c>
      <c r="E67" s="30">
        <f>IF(COUNT(E62:E65)&gt;1,"kontrolli hindepunkte",IF(AND(OR(E66=0,E66=1,E66=2,E66=3,E66=4),OR(E62=0,E62=1),OR(E63=0,E63=2),OR(E64=0,E64=3),OR(E65=0,E65=4)),SUM(E62:E66)/8*10,"kontrolli hindepunkte"))</f>
        <v>5</v>
      </c>
      <c r="F67" s="30">
        <f>IF(COUNT(F62:F65)&gt;1,"kontrolli hindepunkte",IF(AND(OR(F66=0,F66=1,F66=2,F66=3,F66=4),OR(F62=0,F62=1),OR(F63=0,F63=2),OR(F64=0,F64=3),OR(F65=0,F65=4)),SUM(F62:F66)/8*10,"kontrolli hindepunkte"))</f>
        <v>8.75</v>
      </c>
      <c r="G67" s="30">
        <f>IF(COUNT(G62:G65)&gt;1,"kontrolli hindepunkte",IF(AND(OR(G66=0,G66=1,G66=2,G66=3,G66=4),OR(G62=0,G62=1),OR(G63=0,G63=2),OR(G64=0,G64=3),OR(G65=0,G65=4)),SUM(G62:G66)/8*10,"kontrolli hindepunkte"))</f>
        <v>10</v>
      </c>
      <c r="H67" s="30">
        <f>IF(COUNT(H62:H65)&gt;1,"kontrolli hindepunkte",IF(AND(OR(H66=0,H66=1,H66=2,H66=3,H66=4),OR(H62=0,H62=1),OR(H63=0,H63=2),OR(H64=0,H64=3),OR(H65=0,H65=4)),SUM(H62:H66)/8*10,"kontrolli hindepunkte"))</f>
        <v>10</v>
      </c>
      <c r="I67" s="32">
        <f t="shared" si="7"/>
        <v>8.75</v>
      </c>
    </row>
    <row r="68" spans="1:10" ht="31.5" customHeight="1" x14ac:dyDescent="0.25">
      <c r="A68" s="80" t="s">
        <v>103</v>
      </c>
      <c r="B68" s="81"/>
      <c r="C68" s="82"/>
      <c r="D68" s="30">
        <f>D12+D25+D42+D47+D50+D58+D67</f>
        <v>85.773809523809518</v>
      </c>
      <c r="E68" s="30">
        <f>E12+E25+E42+E47+E50+E58+E67</f>
        <v>55.357142857142854</v>
      </c>
      <c r="F68" s="30">
        <f>F12+F25+F42+F47+F50+F58+F67</f>
        <v>65.11904761904762</v>
      </c>
      <c r="G68" s="30">
        <f>G12+G25+G42+G47+G50+G58+G67</f>
        <v>64.642857142857139</v>
      </c>
      <c r="H68" s="30">
        <f>H12+H25+H42+H47+H50+H58+H67</f>
        <v>71.964285714285722</v>
      </c>
      <c r="I68" s="55">
        <f t="shared" si="7"/>
        <v>68.571428571428569</v>
      </c>
    </row>
    <row r="69" spans="1:10" ht="30" customHeight="1" x14ac:dyDescent="0.25">
      <c r="A69" s="80" t="s">
        <v>104</v>
      </c>
      <c r="B69" s="81"/>
      <c r="C69" s="82"/>
      <c r="D69" s="85">
        <f>SUM(D32,D39)</f>
        <v>1.25</v>
      </c>
      <c r="E69" s="85"/>
      <c r="F69" s="85"/>
      <c r="G69" s="85"/>
      <c r="H69" s="85"/>
      <c r="I69" s="85"/>
    </row>
    <row r="70" spans="1:10" x14ac:dyDescent="0.25">
      <c r="A70" s="67" t="s">
        <v>105</v>
      </c>
      <c r="B70" s="67"/>
      <c r="C70" s="67"/>
      <c r="D70" s="67"/>
      <c r="E70" s="67"/>
      <c r="F70" s="67"/>
      <c r="G70" s="67"/>
      <c r="H70" s="67"/>
      <c r="I70" s="49">
        <f>SUM(I68,D69)</f>
        <v>69.821428571428569</v>
      </c>
      <c r="J70" s="23"/>
    </row>
  </sheetData>
  <mergeCells count="42">
    <mergeCell ref="A70:H70"/>
    <mergeCell ref="A60:A61"/>
    <mergeCell ref="B60:I61"/>
    <mergeCell ref="A67:C67"/>
    <mergeCell ref="A68:C68"/>
    <mergeCell ref="A69:C69"/>
    <mergeCell ref="D69:I69"/>
    <mergeCell ref="A58:C58"/>
    <mergeCell ref="A39:C39"/>
    <mergeCell ref="D39:I39"/>
    <mergeCell ref="A40:I40"/>
    <mergeCell ref="A42:C42"/>
    <mergeCell ref="A43:I43"/>
    <mergeCell ref="A47:C47"/>
    <mergeCell ref="A48:I48"/>
    <mergeCell ref="A50:C50"/>
    <mergeCell ref="A51:I51"/>
    <mergeCell ref="A52:A53"/>
    <mergeCell ref="B52:I53"/>
    <mergeCell ref="D38:I38"/>
    <mergeCell ref="B27:I27"/>
    <mergeCell ref="D28:I28"/>
    <mergeCell ref="D29:I29"/>
    <mergeCell ref="D30:I30"/>
    <mergeCell ref="D31:I31"/>
    <mergeCell ref="A32:C32"/>
    <mergeCell ref="D32:I32"/>
    <mergeCell ref="A33:I33"/>
    <mergeCell ref="B34:I34"/>
    <mergeCell ref="D35:I35"/>
    <mergeCell ref="D36:I36"/>
    <mergeCell ref="D37:I37"/>
    <mergeCell ref="J8:M8"/>
    <mergeCell ref="A26:I26"/>
    <mergeCell ref="A2:I2"/>
    <mergeCell ref="A4:B4"/>
    <mergeCell ref="C4:I4"/>
    <mergeCell ref="A12:C12"/>
    <mergeCell ref="A13:I13"/>
    <mergeCell ref="A14:A15"/>
    <mergeCell ref="B14:I15"/>
    <mergeCell ref="A25:C2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B8" sqref="B8"/>
    </sheetView>
  </sheetViews>
  <sheetFormatPr defaultRowHeight="15" x14ac:dyDescent="0.25"/>
  <cols>
    <col min="1" max="1" width="5.7109375" customWidth="1"/>
    <col min="2" max="2" width="61.85546875" customWidth="1"/>
    <col min="3" max="3" width="7.7109375" customWidth="1"/>
    <col min="4" max="9" width="12.7109375" customWidth="1"/>
    <col min="10" max="10" width="3.140625" customWidth="1"/>
    <col min="11" max="12" width="4" customWidth="1"/>
    <col min="13" max="13" width="4.42578125" customWidth="1"/>
    <col min="14" max="14" width="4.85546875" customWidth="1"/>
    <col min="15" max="15" width="7.42578125" customWidth="1"/>
    <col min="16" max="16" width="4.28515625" customWidth="1"/>
    <col min="17" max="17" width="4.85546875" customWidth="1"/>
    <col min="18" max="18" width="7.28515625" customWidth="1"/>
    <col min="19" max="19" width="11.5703125" customWidth="1"/>
    <col min="20" max="20" width="8.7109375" customWidth="1"/>
  </cols>
  <sheetData>
    <row r="1" spans="1:21" x14ac:dyDescent="0.25">
      <c r="A1" s="33" t="s">
        <v>70</v>
      </c>
      <c r="B1" s="33"/>
      <c r="C1" s="33"/>
      <c r="D1" s="33"/>
      <c r="E1" s="33"/>
      <c r="F1" s="33"/>
      <c r="G1" s="33"/>
      <c r="H1" s="33"/>
      <c r="I1" s="33"/>
    </row>
    <row r="2" spans="1:21" s="56" customFormat="1" ht="32.25" customHeight="1" x14ac:dyDescent="0.25">
      <c r="A2" s="86" t="s">
        <v>101</v>
      </c>
      <c r="B2" s="87"/>
      <c r="C2" s="87"/>
      <c r="D2" s="87"/>
      <c r="E2" s="87"/>
      <c r="F2" s="87"/>
      <c r="G2" s="87"/>
      <c r="H2" s="87"/>
      <c r="I2" s="87"/>
    </row>
    <row r="3" spans="1:21" s="56" customFormat="1" x14ac:dyDescent="0.25">
      <c r="A3" s="35"/>
      <c r="B3" s="34"/>
      <c r="C3" s="34"/>
      <c r="D3" s="34"/>
      <c r="E3" s="34"/>
      <c r="F3" s="34"/>
      <c r="G3" s="34"/>
      <c r="H3" s="34"/>
      <c r="I3" s="34"/>
    </row>
    <row r="4" spans="1:21" s="56" customFormat="1" x14ac:dyDescent="0.25">
      <c r="A4" s="120" t="s">
        <v>4</v>
      </c>
      <c r="B4" s="121"/>
      <c r="C4" s="117">
        <f>'hindepunktide koond'!A6</f>
        <v>642215780003</v>
      </c>
      <c r="D4" s="118"/>
      <c r="E4" s="118"/>
      <c r="F4" s="118"/>
      <c r="G4" s="118"/>
      <c r="H4" s="118"/>
      <c r="I4" s="119"/>
    </row>
    <row r="5" spans="1:21" s="56" customFormat="1" ht="15.75" x14ac:dyDescent="0.25">
      <c r="A5" s="3"/>
      <c r="D5" s="52"/>
      <c r="E5" s="57"/>
      <c r="F5" s="58"/>
      <c r="G5" s="58"/>
      <c r="H5" s="58"/>
      <c r="I5" s="57"/>
    </row>
    <row r="6" spans="1:21" ht="51" customHeight="1" x14ac:dyDescent="0.25">
      <c r="A6" s="5"/>
      <c r="B6" s="55" t="s">
        <v>1</v>
      </c>
      <c r="C6" s="20" t="s">
        <v>7</v>
      </c>
      <c r="D6" s="20" t="s">
        <v>78</v>
      </c>
      <c r="E6" s="20" t="s">
        <v>79</v>
      </c>
      <c r="F6" s="20" t="s">
        <v>80</v>
      </c>
      <c r="G6" s="20" t="s">
        <v>81</v>
      </c>
      <c r="H6" s="20" t="s">
        <v>82</v>
      </c>
      <c r="I6" s="37" t="s">
        <v>83</v>
      </c>
      <c r="J6" s="4"/>
      <c r="K6" s="4"/>
      <c r="L6" s="4"/>
      <c r="M6" s="4"/>
      <c r="N6" s="4"/>
      <c r="O6" s="4"/>
      <c r="P6" s="4"/>
    </row>
    <row r="7" spans="1:21" x14ac:dyDescent="0.25">
      <c r="A7" s="12" t="s">
        <v>0</v>
      </c>
      <c r="B7" s="8"/>
      <c r="C7" s="21"/>
      <c r="D7" s="7"/>
      <c r="E7" s="7"/>
      <c r="F7" s="7"/>
      <c r="G7" s="7"/>
      <c r="H7" s="7"/>
      <c r="I7" s="22"/>
    </row>
    <row r="8" spans="1:21" ht="45" x14ac:dyDescent="0.25">
      <c r="A8" s="16" t="s">
        <v>2</v>
      </c>
      <c r="B8" s="19" t="s">
        <v>3</v>
      </c>
      <c r="C8" s="25" t="s">
        <v>6</v>
      </c>
      <c r="D8" s="24">
        <v>4</v>
      </c>
      <c r="E8" s="24">
        <v>4</v>
      </c>
      <c r="F8" s="24">
        <v>4</v>
      </c>
      <c r="G8" s="24">
        <v>4</v>
      </c>
      <c r="H8" s="24">
        <v>4</v>
      </c>
      <c r="I8" s="38">
        <f>SUM(D8:H8)/5</f>
        <v>4</v>
      </c>
      <c r="J8" s="99" t="s">
        <v>70</v>
      </c>
      <c r="K8" s="100"/>
      <c r="L8" s="100"/>
      <c r="M8" s="100"/>
      <c r="N8" s="1"/>
      <c r="O8" s="1"/>
      <c r="P8" s="1"/>
      <c r="Q8" s="1"/>
      <c r="R8" s="1"/>
      <c r="S8" s="1"/>
    </row>
    <row r="9" spans="1:21" ht="45" x14ac:dyDescent="0.25">
      <c r="A9" s="16" t="s">
        <v>5</v>
      </c>
      <c r="B9" s="54" t="s">
        <v>8</v>
      </c>
      <c r="C9" s="15">
        <v>2</v>
      </c>
      <c r="D9" s="6"/>
      <c r="E9" s="6"/>
      <c r="F9" s="6"/>
      <c r="G9" s="6"/>
      <c r="H9" s="6"/>
      <c r="I9" s="38">
        <f t="shared" ref="I9:I11" si="0">SUM(D9:H9)/5</f>
        <v>0</v>
      </c>
      <c r="T9" t="s">
        <v>70</v>
      </c>
    </row>
    <row r="10" spans="1:21" ht="45" x14ac:dyDescent="0.25">
      <c r="A10" s="16" t="s">
        <v>9</v>
      </c>
      <c r="B10" s="54" t="s">
        <v>10</v>
      </c>
      <c r="C10" s="15" t="s">
        <v>6</v>
      </c>
      <c r="D10" s="6">
        <v>4</v>
      </c>
      <c r="E10" s="6">
        <v>4</v>
      </c>
      <c r="F10" s="6">
        <v>4</v>
      </c>
      <c r="G10" s="6">
        <v>4</v>
      </c>
      <c r="H10" s="6">
        <v>4</v>
      </c>
      <c r="I10" s="38">
        <f t="shared" si="0"/>
        <v>4</v>
      </c>
    </row>
    <row r="11" spans="1:21" ht="60" x14ac:dyDescent="0.25">
      <c r="A11" s="16" t="s">
        <v>11</v>
      </c>
      <c r="B11" s="63" t="s">
        <v>109</v>
      </c>
      <c r="C11" s="15" t="s">
        <v>6</v>
      </c>
      <c r="D11" s="6">
        <v>4</v>
      </c>
      <c r="E11" s="6">
        <v>4</v>
      </c>
      <c r="F11" s="6">
        <v>2</v>
      </c>
      <c r="G11" s="6">
        <v>1</v>
      </c>
      <c r="H11" s="6">
        <v>4</v>
      </c>
      <c r="I11" s="38">
        <f t="shared" si="0"/>
        <v>3</v>
      </c>
    </row>
    <row r="12" spans="1:21" ht="32.25" customHeight="1" x14ac:dyDescent="0.25">
      <c r="A12" s="109" t="s">
        <v>71</v>
      </c>
      <c r="B12" s="81"/>
      <c r="C12" s="82"/>
      <c r="D12" s="30">
        <f>IF(AND(OR(D8=0,D8=1,D8=2,D8=3,D8=4),OR(D9=0,D9=2),OR(D10=0,D10=1,D10=2,D10=3,D10=4),OR(D11=0,D11=1,D11=2,D11=3,D11=4)),SUM(D8:D11)/14*15,"kontrolli hindepunkte")</f>
        <v>12.857142857142856</v>
      </c>
      <c r="E12" s="30">
        <f>IF(AND(OR(E8=0,E8=1,E8=2,E8=3,E8=4),OR(E9=0,E9=2),OR(E10=0,E10=1,E10=2,E10=3,E10=4),OR(E11=0,E11=1,E11=2,E11=3,E11=4)),SUM(E8:E11)/14*15,"kontrolli hindepunkte")</f>
        <v>12.857142857142856</v>
      </c>
      <c r="F12" s="30">
        <f>IF(AND(OR(F8=0,F8=1,F8=2,F8=3,F8=4),OR(F9=0,F9=2),OR(F10=0,F10=1,F10=2,F10=3,F10=4),OR(F11=0,F11=1,F11=2,F11=3,F11=4)),SUM(F8:F11)/14*15,"kontrolli hindepunkte")</f>
        <v>10.714285714285715</v>
      </c>
      <c r="G12" s="30">
        <f>IF(AND(OR(G8=0,G8=1,G8=2,G8=3,G8=4),OR(G9=0,G9=2),OR(G10=0,G10=1,G10=2,G10=3,G10=4),OR(G11=0,G11=1,G11=2,G11=3,G11=4)),SUM(G8:G11)/14*15,"kontrolli hindepunkte")</f>
        <v>9.6428571428571441</v>
      </c>
      <c r="H12" s="30">
        <f>IF(AND(OR(H8=0,H8=1,H8=2,H8=3,H8=4),OR(H9=0,H9=2),OR(H10=0,H10=1,H10=2,H10=3,H10=4),OR(H11=0,H11=1,H11=2,H11=3,H11=4)),SUM(H8:H11)/14*15,"kontrolli hindepunkte")</f>
        <v>12.857142857142856</v>
      </c>
      <c r="I12" s="38">
        <f>SUM(D12:H12)/5</f>
        <v>11.785714285714286</v>
      </c>
      <c r="J12" s="23" t="s">
        <v>70</v>
      </c>
      <c r="K12" s="23" t="s">
        <v>70</v>
      </c>
      <c r="U12" t="s">
        <v>70</v>
      </c>
    </row>
    <row r="13" spans="1:21" x14ac:dyDescent="0.25">
      <c r="A13" s="108" t="s">
        <v>12</v>
      </c>
      <c r="B13" s="77"/>
      <c r="C13" s="77"/>
      <c r="D13" s="77"/>
      <c r="E13" s="77"/>
      <c r="F13" s="77"/>
      <c r="G13" s="77"/>
      <c r="H13" s="77"/>
      <c r="I13" s="76"/>
    </row>
    <row r="14" spans="1:21" ht="15" customHeight="1" x14ac:dyDescent="0.25">
      <c r="A14" s="101" t="s">
        <v>14</v>
      </c>
      <c r="B14" s="103" t="s">
        <v>13</v>
      </c>
      <c r="C14" s="103"/>
      <c r="D14" s="103"/>
      <c r="E14" s="103"/>
      <c r="F14" s="103"/>
      <c r="G14" s="103"/>
      <c r="H14" s="103"/>
      <c r="I14" s="103"/>
    </row>
    <row r="15" spans="1:21" x14ac:dyDescent="0.25">
      <c r="A15" s="102"/>
      <c r="B15" s="103"/>
      <c r="C15" s="103"/>
      <c r="D15" s="103"/>
      <c r="E15" s="103"/>
      <c r="F15" s="103"/>
      <c r="G15" s="103"/>
      <c r="H15" s="103"/>
      <c r="I15" s="103"/>
    </row>
    <row r="16" spans="1:21" x14ac:dyDescent="0.25">
      <c r="A16" s="13" t="s">
        <v>15</v>
      </c>
      <c r="B16" s="54" t="s">
        <v>25</v>
      </c>
      <c r="C16" s="15">
        <v>1</v>
      </c>
      <c r="D16" s="26"/>
      <c r="E16" s="26"/>
      <c r="F16" s="26"/>
      <c r="G16" s="26"/>
      <c r="H16" s="26"/>
      <c r="I16" s="39">
        <f>SUM(D16:H16)/5</f>
        <v>0</v>
      </c>
    </row>
    <row r="17" spans="1:9" x14ac:dyDescent="0.25">
      <c r="A17" s="13" t="s">
        <v>16</v>
      </c>
      <c r="B17" s="54" t="s">
        <v>26</v>
      </c>
      <c r="C17" s="15">
        <v>2</v>
      </c>
      <c r="D17" s="26" t="s">
        <v>70</v>
      </c>
      <c r="E17" s="26"/>
      <c r="F17" s="26"/>
      <c r="G17" s="26"/>
      <c r="H17" s="26"/>
      <c r="I17" s="39">
        <f t="shared" ref="I17:I19" si="1">SUM(D17:H17)/5</f>
        <v>0</v>
      </c>
    </row>
    <row r="18" spans="1:9" x14ac:dyDescent="0.25">
      <c r="A18" s="13" t="s">
        <v>17</v>
      </c>
      <c r="B18" s="54" t="s">
        <v>27</v>
      </c>
      <c r="C18" s="15">
        <v>3</v>
      </c>
      <c r="D18" s="26"/>
      <c r="E18" s="26"/>
      <c r="F18" s="26"/>
      <c r="G18" s="26"/>
      <c r="H18" s="26"/>
      <c r="I18" s="39">
        <f t="shared" si="1"/>
        <v>0</v>
      </c>
    </row>
    <row r="19" spans="1:9" x14ac:dyDescent="0.25">
      <c r="A19" s="13" t="s">
        <v>18</v>
      </c>
      <c r="B19" s="54" t="s">
        <v>28</v>
      </c>
      <c r="C19" s="15">
        <v>4</v>
      </c>
      <c r="D19" s="26">
        <v>4</v>
      </c>
      <c r="E19" s="26">
        <v>4</v>
      </c>
      <c r="F19" s="26">
        <v>4</v>
      </c>
      <c r="G19" s="26">
        <v>4</v>
      </c>
      <c r="H19" s="26">
        <v>4</v>
      </c>
      <c r="I19" s="39">
        <f t="shared" si="1"/>
        <v>4</v>
      </c>
    </row>
    <row r="20" spans="1:9" ht="29.25" customHeight="1" x14ac:dyDescent="0.25">
      <c r="A20" s="9" t="s">
        <v>19</v>
      </c>
      <c r="B20" s="53" t="s">
        <v>24</v>
      </c>
      <c r="C20" s="17" t="s">
        <v>70</v>
      </c>
      <c r="D20" s="27" t="s">
        <v>70</v>
      </c>
      <c r="E20" s="27"/>
      <c r="F20" s="27"/>
      <c r="G20" s="27"/>
      <c r="H20" s="27"/>
      <c r="I20" s="39"/>
    </row>
    <row r="21" spans="1:9" x14ac:dyDescent="0.25">
      <c r="A21" s="13" t="s">
        <v>20</v>
      </c>
      <c r="B21" s="54" t="s">
        <v>29</v>
      </c>
      <c r="C21" s="15">
        <v>1</v>
      </c>
      <c r="D21" s="26"/>
      <c r="E21" s="26"/>
      <c r="F21" s="26"/>
      <c r="G21" s="26">
        <v>1</v>
      </c>
      <c r="H21" s="26"/>
      <c r="I21" s="39">
        <f>SUM(D21:H21)/5</f>
        <v>0.2</v>
      </c>
    </row>
    <row r="22" spans="1:9" x14ac:dyDescent="0.25">
      <c r="A22" s="13" t="s">
        <v>21</v>
      </c>
      <c r="B22" s="54" t="s">
        <v>30</v>
      </c>
      <c r="C22" s="15">
        <v>2</v>
      </c>
      <c r="D22" s="26"/>
      <c r="E22" s="26"/>
      <c r="F22" s="26"/>
      <c r="G22" s="26"/>
      <c r="H22" s="26"/>
      <c r="I22" s="39">
        <f t="shared" ref="I22:I24" si="2">SUM(D22:H22)/5</f>
        <v>0</v>
      </c>
    </row>
    <row r="23" spans="1:9" x14ac:dyDescent="0.25">
      <c r="A23" s="13" t="s">
        <v>22</v>
      </c>
      <c r="B23" s="54" t="s">
        <v>31</v>
      </c>
      <c r="C23" s="15">
        <v>3</v>
      </c>
      <c r="D23" s="26"/>
      <c r="E23" s="26"/>
      <c r="F23" s="26"/>
      <c r="G23" s="26"/>
      <c r="H23" s="26"/>
      <c r="I23" s="39">
        <f t="shared" si="2"/>
        <v>0</v>
      </c>
    </row>
    <row r="24" spans="1:9" x14ac:dyDescent="0.25">
      <c r="A24" s="13" t="s">
        <v>23</v>
      </c>
      <c r="B24" s="54" t="s">
        <v>32</v>
      </c>
      <c r="C24" s="15">
        <v>4</v>
      </c>
      <c r="D24" s="26">
        <v>4</v>
      </c>
      <c r="E24" s="26">
        <v>4</v>
      </c>
      <c r="F24" s="26">
        <v>4</v>
      </c>
      <c r="G24" s="26"/>
      <c r="H24" s="26">
        <v>4</v>
      </c>
      <c r="I24" s="39">
        <f t="shared" si="2"/>
        <v>3.2</v>
      </c>
    </row>
    <row r="25" spans="1:9" ht="32.25" customHeight="1" x14ac:dyDescent="0.25">
      <c r="A25" s="110" t="s">
        <v>72</v>
      </c>
      <c r="B25" s="111"/>
      <c r="C25" s="112"/>
      <c r="D25" s="40">
        <f>IF(OR(COUNT(D16:D19)&gt;1,COUNT(D21:D24)&gt;1,MAX(D16:D24)&gt;4),"kontrolli hindepunkte",SUM(D16:D19,D21:D24)/8*10)</f>
        <v>10</v>
      </c>
      <c r="E25" s="40">
        <f>IF(OR(COUNT(E16:E19)&gt;1,COUNT(E21:E24)&gt;1,MAX(E16:E24)&gt;4),"kontrolli hindepunkte",SUM(E16:E19,E21:E24)/8*10)</f>
        <v>10</v>
      </c>
      <c r="F25" s="40">
        <f>IF(OR(COUNT(F16:F19)&gt;1,COUNT(F21:F24)&gt;1,MAX(F16:F24)&gt;4),"kontrolli hindepunkte",SUM(F16:F19,F21:F24)/8*10)</f>
        <v>10</v>
      </c>
      <c r="G25" s="40">
        <f>IF(OR(COUNT(G16:G19)&gt;1,COUNT(G21:G24)&gt;1,MAX(G16:G24)&gt;4),"kontrolli hindepunkte",SUM(G16:G19,G21:G24)/8*10)</f>
        <v>6.25</v>
      </c>
      <c r="H25" s="40">
        <f>IF(OR(COUNT(H16:H19)&gt;1,COUNT(H21:H24)&gt;1,MAX(H16:H24)&gt;4),"kontrolli hindepunkte",SUM(H16:H19,H21:H24)/8*10)</f>
        <v>10</v>
      </c>
      <c r="I25" s="40">
        <f>SUM(D25:H25)/5</f>
        <v>9.25</v>
      </c>
    </row>
    <row r="26" spans="1:9" x14ac:dyDescent="0.25">
      <c r="A26" s="95" t="s">
        <v>84</v>
      </c>
      <c r="B26" s="84"/>
      <c r="C26" s="96"/>
      <c r="D26" s="96"/>
      <c r="E26" s="96"/>
      <c r="F26" s="96"/>
      <c r="G26" s="96"/>
      <c r="H26" s="96"/>
      <c r="I26" s="96"/>
    </row>
    <row r="27" spans="1:9" x14ac:dyDescent="0.25">
      <c r="A27" s="43"/>
      <c r="B27" s="97" t="s">
        <v>85</v>
      </c>
      <c r="C27" s="96"/>
      <c r="D27" s="96"/>
      <c r="E27" s="96"/>
      <c r="F27" s="96"/>
      <c r="G27" s="96"/>
      <c r="H27" s="96"/>
      <c r="I27" s="96"/>
    </row>
    <row r="28" spans="1:9" ht="13.5" customHeight="1" x14ac:dyDescent="0.25">
      <c r="A28" s="41" t="s">
        <v>86</v>
      </c>
      <c r="B28" s="42">
        <v>0.35</v>
      </c>
      <c r="C28" s="27">
        <v>1</v>
      </c>
      <c r="D28" s="74"/>
      <c r="E28" s="75"/>
      <c r="F28" s="75"/>
      <c r="G28" s="75"/>
      <c r="H28" s="75"/>
      <c r="I28" s="76"/>
    </row>
    <row r="29" spans="1:9" x14ac:dyDescent="0.25">
      <c r="A29" s="41" t="s">
        <v>87</v>
      </c>
      <c r="B29" s="54" t="s">
        <v>90</v>
      </c>
      <c r="C29" s="27">
        <v>2</v>
      </c>
      <c r="D29" s="74">
        <v>2</v>
      </c>
      <c r="E29" s="75"/>
      <c r="F29" s="75"/>
      <c r="G29" s="75"/>
      <c r="H29" s="75"/>
      <c r="I29" s="76"/>
    </row>
    <row r="30" spans="1:9" x14ac:dyDescent="0.25">
      <c r="A30" s="41" t="s">
        <v>88</v>
      </c>
      <c r="B30" s="54" t="s">
        <v>91</v>
      </c>
      <c r="C30" s="27">
        <v>3</v>
      </c>
      <c r="D30" s="74"/>
      <c r="E30" s="75"/>
      <c r="F30" s="75"/>
      <c r="G30" s="75"/>
      <c r="H30" s="75"/>
      <c r="I30" s="76"/>
    </row>
    <row r="31" spans="1:9" x14ac:dyDescent="0.25">
      <c r="A31" s="41" t="s">
        <v>89</v>
      </c>
      <c r="B31" s="54" t="s">
        <v>92</v>
      </c>
      <c r="C31" s="27">
        <v>4</v>
      </c>
      <c r="D31" s="74"/>
      <c r="E31" s="77"/>
      <c r="F31" s="77"/>
      <c r="G31" s="77"/>
      <c r="H31" s="77"/>
      <c r="I31" s="76"/>
    </row>
    <row r="32" spans="1:9" ht="29.25" customHeight="1" x14ac:dyDescent="0.25">
      <c r="A32" s="80" t="s">
        <v>102</v>
      </c>
      <c r="B32" s="81"/>
      <c r="C32" s="82"/>
      <c r="D32" s="68">
        <f>IF(OR(COUNT(D28:D31)&gt;1,MAX(D28:D31)&gt;4),"kontrolli hindepunkte",SUM(D28:D31)/4*5)</f>
        <v>2.5</v>
      </c>
      <c r="E32" s="69" t="str">
        <f t="shared" ref="E32:I32" si="3">IF(OR(COUNT(E23:E26)&gt;1,COUNT(E28:E31)&gt;1,MAX(E23:E31)&gt;4),"kontrolli hindepunkte",SUM(E23:E26,E28:E31)/8*10)</f>
        <v>kontrolli hindepunkte</v>
      </c>
      <c r="F32" s="69" t="str">
        <f t="shared" si="3"/>
        <v>kontrolli hindepunkte</v>
      </c>
      <c r="G32" s="69" t="str">
        <f t="shared" si="3"/>
        <v>kontrolli hindepunkte</v>
      </c>
      <c r="H32" s="69" t="str">
        <f t="shared" si="3"/>
        <v>kontrolli hindepunkte</v>
      </c>
      <c r="I32" s="70" t="str">
        <f t="shared" si="3"/>
        <v>kontrolli hindepunkte</v>
      </c>
    </row>
    <row r="33" spans="1:9" x14ac:dyDescent="0.25">
      <c r="A33" s="98" t="s">
        <v>93</v>
      </c>
      <c r="B33" s="96"/>
      <c r="C33" s="96"/>
      <c r="D33" s="96"/>
      <c r="E33" s="96"/>
      <c r="F33" s="96"/>
      <c r="G33" s="96"/>
      <c r="H33" s="96"/>
      <c r="I33" s="96"/>
    </row>
    <row r="34" spans="1:9" x14ac:dyDescent="0.25">
      <c r="A34" s="44"/>
      <c r="B34" s="114" t="s">
        <v>85</v>
      </c>
      <c r="C34" s="115"/>
      <c r="D34" s="115"/>
      <c r="E34" s="115"/>
      <c r="F34" s="115"/>
      <c r="G34" s="115"/>
      <c r="H34" s="115"/>
      <c r="I34" s="116"/>
    </row>
    <row r="35" spans="1:9" x14ac:dyDescent="0.25">
      <c r="A35" s="45" t="s">
        <v>94</v>
      </c>
      <c r="B35" s="46">
        <v>0.25</v>
      </c>
      <c r="C35" s="48">
        <v>1</v>
      </c>
      <c r="D35" s="78"/>
      <c r="E35" s="79"/>
      <c r="F35" s="79"/>
      <c r="G35" s="79"/>
      <c r="H35" s="79"/>
      <c r="I35" s="76"/>
    </row>
    <row r="36" spans="1:9" x14ac:dyDescent="0.25">
      <c r="A36" s="45" t="s">
        <v>95</v>
      </c>
      <c r="B36" s="47" t="s">
        <v>98</v>
      </c>
      <c r="C36" s="48">
        <v>2</v>
      </c>
      <c r="D36" s="78"/>
      <c r="E36" s="79"/>
      <c r="F36" s="79"/>
      <c r="G36" s="79"/>
      <c r="H36" s="79"/>
      <c r="I36" s="76"/>
    </row>
    <row r="37" spans="1:9" x14ac:dyDescent="0.25">
      <c r="A37" s="45" t="s">
        <v>96</v>
      </c>
      <c r="B37" s="47" t="s">
        <v>99</v>
      </c>
      <c r="C37" s="48">
        <v>3</v>
      </c>
      <c r="D37" s="78"/>
      <c r="E37" s="79"/>
      <c r="F37" s="79"/>
      <c r="G37" s="79"/>
      <c r="H37" s="79"/>
      <c r="I37" s="76"/>
    </row>
    <row r="38" spans="1:9" x14ac:dyDescent="0.25">
      <c r="A38" s="45" t="s">
        <v>97</v>
      </c>
      <c r="B38" s="47" t="s">
        <v>100</v>
      </c>
      <c r="C38" s="48">
        <v>4</v>
      </c>
      <c r="D38" s="78"/>
      <c r="E38" s="79"/>
      <c r="F38" s="79"/>
      <c r="G38" s="79"/>
      <c r="H38" s="79"/>
      <c r="I38" s="76"/>
    </row>
    <row r="39" spans="1:9" ht="30" customHeight="1" x14ac:dyDescent="0.25">
      <c r="A39" s="83" t="s">
        <v>102</v>
      </c>
      <c r="B39" s="84"/>
      <c r="C39" s="84"/>
      <c r="D39" s="71">
        <f>IF(OR(COUNT(D35:D38)&gt;1,MAX(D35:D38)&gt;4),"kontrolli hindepunkte",SUM(D35:D38)/4*5)</f>
        <v>0</v>
      </c>
      <c r="E39" s="72">
        <f t="shared" ref="E39:I39" si="4">IF(OR(COUNT(E30:E33)&gt;1,COUNT(E35:E38)&gt;1,MAX(E30:E38)&gt;4),"kontrolli hindepunkte",SUM(E30:E33,E35:E38)/8*10)</f>
        <v>0</v>
      </c>
      <c r="F39" s="72">
        <f t="shared" si="4"/>
        <v>0</v>
      </c>
      <c r="G39" s="72">
        <f t="shared" si="4"/>
        <v>0</v>
      </c>
      <c r="H39" s="72">
        <f t="shared" si="4"/>
        <v>0</v>
      </c>
      <c r="I39" s="73">
        <f t="shared" si="4"/>
        <v>0</v>
      </c>
    </row>
    <row r="40" spans="1:9" x14ac:dyDescent="0.25">
      <c r="A40" s="104" t="s">
        <v>33</v>
      </c>
      <c r="B40" s="104"/>
      <c r="C40" s="104"/>
      <c r="D40" s="104"/>
      <c r="E40" s="104"/>
      <c r="F40" s="104"/>
      <c r="G40" s="104"/>
      <c r="H40" s="104"/>
      <c r="I40" s="104"/>
    </row>
    <row r="41" spans="1:9" ht="30" x14ac:dyDescent="0.25">
      <c r="A41" s="16" t="s">
        <v>34</v>
      </c>
      <c r="B41" s="54" t="s">
        <v>35</v>
      </c>
      <c r="C41" s="15" t="s">
        <v>6</v>
      </c>
      <c r="D41" s="29">
        <v>4</v>
      </c>
      <c r="E41" s="29">
        <v>4</v>
      </c>
      <c r="F41" s="29">
        <v>3</v>
      </c>
      <c r="G41" s="29">
        <v>4</v>
      </c>
      <c r="H41" s="29">
        <v>4</v>
      </c>
      <c r="I41" s="32">
        <f>SUM(D41:H41)/5</f>
        <v>3.8</v>
      </c>
    </row>
    <row r="42" spans="1:9" ht="30.75" customHeight="1" x14ac:dyDescent="0.25">
      <c r="A42" s="109" t="s">
        <v>73</v>
      </c>
      <c r="B42" s="81"/>
      <c r="C42" s="82"/>
      <c r="D42" s="30">
        <f>IF(OR(D41=0,D41=1,D41=2,D41=3,D41=4),D41/4*10,"kontrolli hindepunkte")</f>
        <v>10</v>
      </c>
      <c r="E42" s="30">
        <f>IF(OR(E41=0,E41=1,E41=2,E41=3,E41=4),E41/4*10,"kontrolli hindepunkte")</f>
        <v>10</v>
      </c>
      <c r="F42" s="30">
        <f>IF(OR(F41=0,F41=1,F41=2,F41=3,F41=4),F41/4*10,"kontrolli hindepunkte")</f>
        <v>7.5</v>
      </c>
      <c r="G42" s="30">
        <f>IF(OR(G41=0,G41=1,G41=2,G41=3,G41=4),G41/4*10,"kontrolli hindepunkte")</f>
        <v>10</v>
      </c>
      <c r="H42" s="30">
        <f>IF(OR(H41=0,H41=1,H41=2,H41=3,H41=4),H41/4*10,"kontrolli hindepunkte")</f>
        <v>10</v>
      </c>
      <c r="I42" s="32">
        <f>SUM(D42:H42)/5</f>
        <v>9.5</v>
      </c>
    </row>
    <row r="43" spans="1:9" x14ac:dyDescent="0.25">
      <c r="A43" s="108" t="s">
        <v>36</v>
      </c>
      <c r="B43" s="77"/>
      <c r="C43" s="77"/>
      <c r="D43" s="77"/>
      <c r="E43" s="77"/>
      <c r="F43" s="77"/>
      <c r="G43" s="77"/>
      <c r="H43" s="77"/>
      <c r="I43" s="76"/>
    </row>
    <row r="44" spans="1:9" ht="45" x14ac:dyDescent="0.25">
      <c r="A44" s="16" t="s">
        <v>37</v>
      </c>
      <c r="B44" s="54" t="s">
        <v>40</v>
      </c>
      <c r="C44" s="15" t="s">
        <v>6</v>
      </c>
      <c r="D44" s="6">
        <v>4</v>
      </c>
      <c r="E44" s="6">
        <v>4</v>
      </c>
      <c r="F44" s="6">
        <v>4</v>
      </c>
      <c r="G44" s="6">
        <v>4</v>
      </c>
      <c r="H44" s="6">
        <v>3</v>
      </c>
      <c r="I44" s="32">
        <f>SUM(D44:H44)/5</f>
        <v>3.8</v>
      </c>
    </row>
    <row r="45" spans="1:9" ht="60" x14ac:dyDescent="0.25">
      <c r="A45" s="16" t="s">
        <v>38</v>
      </c>
      <c r="B45" s="54" t="s">
        <v>41</v>
      </c>
      <c r="C45" s="15" t="s">
        <v>6</v>
      </c>
      <c r="D45" s="6">
        <v>4</v>
      </c>
      <c r="E45" s="6">
        <v>3</v>
      </c>
      <c r="F45" s="6">
        <v>4</v>
      </c>
      <c r="G45" s="6">
        <v>4</v>
      </c>
      <c r="H45" s="6">
        <v>3</v>
      </c>
      <c r="I45" s="32">
        <f t="shared" ref="I45:I50" si="5">SUM(D45:H45)/5</f>
        <v>3.6</v>
      </c>
    </row>
    <row r="46" spans="1:9" ht="62.25" customHeight="1" x14ac:dyDescent="0.25">
      <c r="A46" s="16" t="s">
        <v>39</v>
      </c>
      <c r="B46" s="28" t="s">
        <v>42</v>
      </c>
      <c r="C46" s="15" t="s">
        <v>6</v>
      </c>
      <c r="D46" s="6">
        <v>4</v>
      </c>
      <c r="E46" s="6">
        <v>3</v>
      </c>
      <c r="F46" s="6">
        <v>3</v>
      </c>
      <c r="G46" s="6">
        <v>4</v>
      </c>
      <c r="H46" s="6">
        <v>3</v>
      </c>
      <c r="I46" s="32">
        <f t="shared" si="5"/>
        <v>3.4</v>
      </c>
    </row>
    <row r="47" spans="1:9" ht="29.25" customHeight="1" x14ac:dyDescent="0.25">
      <c r="A47" s="113" t="s">
        <v>74</v>
      </c>
      <c r="B47" s="77"/>
      <c r="C47" s="76"/>
      <c r="D47" s="30">
        <f>IF(AND(OR(D44=0,D44=1,D44=2,D44=3,D44=4),OR(D45=0,D45=1,D45=2,D45=3,D45=4),OR(D46=0,D46=1,D46=2,D46=3,D46=4)),SUM(D44:D46)/12*20,"kontrolli hindepunkte")</f>
        <v>20</v>
      </c>
      <c r="E47" s="30">
        <f>IF(AND(OR(E44=0,E44=1,E44=2,E44=3,E44=4),OR(E45=0,E45=1,E45=2,E45=3,E45=4),OR(E46=0,E46=1,E46=2,E46=3,E46=4)),SUM(E44:E46)/12*20,"kontrolli hindepunkte")</f>
        <v>16.666666666666668</v>
      </c>
      <c r="F47" s="30">
        <f>IF(AND(OR(F44=0,F44=1,F44=2,F44=3,F44=4),OR(F45=0,F45=1,F45=2,F45=3,F45=4),OR(F46=0,F46=1,F46=2,F46=3,F46=4)),SUM(F44:F46)/12*20,"kontrolli hindepunkte")</f>
        <v>18.333333333333332</v>
      </c>
      <c r="G47" s="30">
        <f>IF(AND(OR(G44=0,G44=1,G44=2,G44=3,G44=4),OR(G45=0,G45=1,G45=2,G45=3,G45=4),OR(G46=0,G46=1,G46=2,G46=3,G46=4)),SUM(G44:G46)/12*20,"kontrolli hindepunkte")</f>
        <v>20</v>
      </c>
      <c r="H47" s="30">
        <f>IF(AND(OR(H44=0,H44=1,H44=2,H44=3,H44=4),OR(H45=0,H45=1,H45=2,H45=3,H45=4),OR(H46=0,H46=1,H46=2,H46=3,H46=4)),SUM(H44:H46)/12*20,"kontrolli hindepunkte")</f>
        <v>15</v>
      </c>
      <c r="I47" s="51">
        <f t="shared" si="5"/>
        <v>18</v>
      </c>
    </row>
    <row r="48" spans="1:9" x14ac:dyDescent="0.25">
      <c r="A48" s="105" t="s">
        <v>43</v>
      </c>
      <c r="B48" s="106"/>
      <c r="C48" s="106"/>
      <c r="D48" s="106"/>
      <c r="E48" s="106"/>
      <c r="F48" s="106"/>
      <c r="G48" s="106"/>
      <c r="H48" s="106"/>
      <c r="I48" s="107"/>
    </row>
    <row r="49" spans="1:20" ht="30" x14ac:dyDescent="0.25">
      <c r="A49" s="16" t="s">
        <v>44</v>
      </c>
      <c r="B49" s="54" t="s">
        <v>45</v>
      </c>
      <c r="C49" s="15" t="s">
        <v>6</v>
      </c>
      <c r="D49" s="6"/>
      <c r="E49" s="6"/>
      <c r="F49" s="6"/>
      <c r="G49" s="6"/>
      <c r="H49" s="6"/>
      <c r="I49" s="32">
        <f t="shared" si="5"/>
        <v>0</v>
      </c>
    </row>
    <row r="50" spans="1:20" ht="30" customHeight="1" x14ac:dyDescent="0.25">
      <c r="A50" s="113" t="s">
        <v>73</v>
      </c>
      <c r="B50" s="77"/>
      <c r="C50" s="76"/>
      <c r="D50" s="30">
        <f>IF(OR(D49=0,D49=1,D49=2,D49=3,D49=4),D49/4*10,"kontrolli hindepunkte")</f>
        <v>0</v>
      </c>
      <c r="E50" s="30">
        <f>IF(OR(E49=0,E49=1,E49=2,E49=3,E49=4),E49/4*10,"kontrolli hindepunkte")</f>
        <v>0</v>
      </c>
      <c r="F50" s="30">
        <f>IF(OR(F49=0,F49=1,F49=2,F49=3,F49=4),F49/4*10,"kontrolli hindepunkte")</f>
        <v>0</v>
      </c>
      <c r="G50" s="30">
        <f>IF(OR(G49=0,G49=1,G49=2,G49=3,G49=4),G49/4*10,"kontrolli hindepunkte")</f>
        <v>0</v>
      </c>
      <c r="H50" s="30">
        <f>IF(OR(H49=0,H49=1,H49=2,H49=3,H49=4),H49/4*10,"kontrolli hindepunkte")</f>
        <v>0</v>
      </c>
      <c r="I50" s="32">
        <f t="shared" si="5"/>
        <v>0</v>
      </c>
    </row>
    <row r="51" spans="1:20" x14ac:dyDescent="0.25">
      <c r="A51" s="108" t="s">
        <v>51</v>
      </c>
      <c r="B51" s="77"/>
      <c r="C51" s="77"/>
      <c r="D51" s="77"/>
      <c r="E51" s="77"/>
      <c r="F51" s="77"/>
      <c r="G51" s="77"/>
      <c r="H51" s="77"/>
      <c r="I51" s="76"/>
    </row>
    <row r="52" spans="1:20" ht="15" customHeight="1" x14ac:dyDescent="0.25">
      <c r="A52" s="88" t="s">
        <v>46</v>
      </c>
      <c r="B52" s="89" t="s">
        <v>52</v>
      </c>
      <c r="C52" s="90"/>
      <c r="D52" s="90"/>
      <c r="E52" s="90"/>
      <c r="F52" s="90"/>
      <c r="G52" s="90"/>
      <c r="H52" s="90"/>
      <c r="I52" s="91"/>
    </row>
    <row r="53" spans="1:20" ht="15" hidden="1" customHeight="1" x14ac:dyDescent="0.25">
      <c r="A53" s="88"/>
      <c r="B53" s="92"/>
      <c r="C53" s="93"/>
      <c r="D53" s="93"/>
      <c r="E53" s="93"/>
      <c r="F53" s="93"/>
      <c r="G53" s="93"/>
      <c r="H53" s="93"/>
      <c r="I53" s="94"/>
    </row>
    <row r="54" spans="1:20" x14ac:dyDescent="0.25">
      <c r="A54" s="16" t="s">
        <v>47</v>
      </c>
      <c r="B54" s="54" t="s">
        <v>53</v>
      </c>
      <c r="C54" s="15">
        <v>1</v>
      </c>
      <c r="D54" s="6"/>
      <c r="E54" s="6"/>
      <c r="F54" s="6"/>
      <c r="G54" s="6"/>
      <c r="H54" s="6"/>
      <c r="I54" s="32">
        <f t="shared" ref="I54:I58" si="6">SUM(D54:H54)/5</f>
        <v>0</v>
      </c>
    </row>
    <row r="55" spans="1:20" x14ac:dyDescent="0.25">
      <c r="A55" s="16" t="s">
        <v>48</v>
      </c>
      <c r="B55" s="54" t="s">
        <v>54</v>
      </c>
      <c r="C55" s="15">
        <v>2</v>
      </c>
      <c r="D55" s="6" t="s">
        <v>70</v>
      </c>
      <c r="E55" s="6"/>
      <c r="F55" s="6"/>
      <c r="G55" s="6"/>
      <c r="H55" s="6"/>
      <c r="I55" s="32">
        <f t="shared" si="6"/>
        <v>0</v>
      </c>
    </row>
    <row r="56" spans="1:20" x14ac:dyDescent="0.25">
      <c r="A56" s="16" t="s">
        <v>49</v>
      </c>
      <c r="B56" s="54" t="s">
        <v>55</v>
      </c>
      <c r="C56" s="15">
        <v>3</v>
      </c>
      <c r="D56" s="6">
        <v>3</v>
      </c>
      <c r="E56" s="6">
        <v>3</v>
      </c>
      <c r="F56" s="6">
        <v>3</v>
      </c>
      <c r="G56" s="6">
        <v>3</v>
      </c>
      <c r="H56" s="6">
        <v>3</v>
      </c>
      <c r="I56" s="32">
        <f t="shared" si="6"/>
        <v>3</v>
      </c>
    </row>
    <row r="57" spans="1:20" x14ac:dyDescent="0.25">
      <c r="A57" s="16" t="s">
        <v>50</v>
      </c>
      <c r="B57" s="54" t="s">
        <v>56</v>
      </c>
      <c r="C57" s="15">
        <v>4</v>
      </c>
      <c r="D57" s="6"/>
      <c r="E57" s="6"/>
      <c r="F57" s="6"/>
      <c r="G57" s="6"/>
      <c r="H57" s="6"/>
      <c r="I57" s="32">
        <f t="shared" si="6"/>
        <v>0</v>
      </c>
    </row>
    <row r="58" spans="1:20" ht="30.75" customHeight="1" x14ac:dyDescent="0.25">
      <c r="A58" s="80" t="s">
        <v>75</v>
      </c>
      <c r="B58" s="81"/>
      <c r="C58" s="82"/>
      <c r="D58" s="30">
        <f>IF(OR(COUNT(D54:D57)&gt;1,MAX(D54:D57)&gt;4),"kontrolli hindepunkte",SUM(D54:D57)/4*20)</f>
        <v>15</v>
      </c>
      <c r="E58" s="30">
        <f>IF(OR(COUNT(E54:E57)&gt;1,MAX(E54:E57)&gt;4),"kontrolli hindepunkte",SUM(E54:E57)/4*20)</f>
        <v>15</v>
      </c>
      <c r="F58" s="30">
        <f>IF(OR(COUNT(F54:F57)&gt;1,MAX(F54:F57)&gt;4),"kontrolli hindepunkte",SUM(F54:F57)/4*20)</f>
        <v>15</v>
      </c>
      <c r="G58" s="30">
        <f>IF(OR(COUNT(G54:G57)&gt;1,MAX(G54:G57)&gt;4),"kontrolli hindepunkte",SUM(G54:G57)/4*20)</f>
        <v>15</v>
      </c>
      <c r="H58" s="30">
        <f>IF(OR(COUNT(H54:H57)&gt;1,MAX(H54:H57)&gt;4),"kontrolli hindepunkte",SUM(H54:H57)/4*20)</f>
        <v>15</v>
      </c>
      <c r="I58" s="32">
        <f t="shared" si="6"/>
        <v>15</v>
      </c>
    </row>
    <row r="59" spans="1:20" x14ac:dyDescent="0.25">
      <c r="A59" s="11" t="s">
        <v>57</v>
      </c>
      <c r="B59" s="12"/>
      <c r="C59" s="17"/>
      <c r="D59" s="17"/>
      <c r="E59" s="17"/>
      <c r="F59" s="17"/>
      <c r="G59" s="17"/>
      <c r="H59" s="17"/>
      <c r="I59" s="17"/>
    </row>
    <row r="60" spans="1:20" ht="15" customHeight="1" x14ac:dyDescent="0.25">
      <c r="A60" s="88" t="s">
        <v>58</v>
      </c>
      <c r="B60" s="103" t="s">
        <v>59</v>
      </c>
      <c r="C60" s="103"/>
      <c r="D60" s="103"/>
      <c r="E60" s="103"/>
      <c r="F60" s="103"/>
      <c r="G60" s="103"/>
      <c r="H60" s="103"/>
      <c r="I60" s="103"/>
    </row>
    <row r="61" spans="1:20" ht="0.75" customHeight="1" x14ac:dyDescent="0.25">
      <c r="A61" s="88"/>
      <c r="B61" s="103"/>
      <c r="C61" s="103"/>
      <c r="D61" s="103"/>
      <c r="E61" s="103"/>
      <c r="F61" s="103"/>
      <c r="G61" s="103"/>
      <c r="H61" s="103"/>
      <c r="I61" s="103"/>
    </row>
    <row r="62" spans="1:20" x14ac:dyDescent="0.25">
      <c r="A62" s="16" t="s">
        <v>60</v>
      </c>
      <c r="B62" s="54" t="s">
        <v>66</v>
      </c>
      <c r="C62" s="15">
        <v>1</v>
      </c>
      <c r="D62" s="6"/>
      <c r="E62" s="6"/>
      <c r="F62" s="6"/>
      <c r="G62" s="6"/>
      <c r="H62" s="6"/>
      <c r="I62" s="32">
        <f t="shared" ref="I62:I68" si="7">SUM(D62:H62)/5</f>
        <v>0</v>
      </c>
    </row>
    <row r="63" spans="1:20" x14ac:dyDescent="0.25">
      <c r="A63" s="16" t="s">
        <v>61</v>
      </c>
      <c r="B63" s="54" t="s">
        <v>67</v>
      </c>
      <c r="C63" s="15">
        <v>2</v>
      </c>
      <c r="D63" s="6"/>
      <c r="E63" s="6"/>
      <c r="F63" s="6"/>
      <c r="G63" s="6"/>
      <c r="H63" s="6"/>
      <c r="I63" s="32">
        <f t="shared" si="7"/>
        <v>0</v>
      </c>
    </row>
    <row r="64" spans="1:20" x14ac:dyDescent="0.25">
      <c r="A64" s="16" t="s">
        <v>62</v>
      </c>
      <c r="B64" s="54" t="s">
        <v>68</v>
      </c>
      <c r="C64" s="15">
        <v>3</v>
      </c>
      <c r="D64" s="6"/>
      <c r="E64" s="6"/>
      <c r="F64" s="6"/>
      <c r="G64" s="6"/>
      <c r="H64" s="6"/>
      <c r="I64" s="32">
        <f t="shared" si="7"/>
        <v>0</v>
      </c>
      <c r="T64" t="s">
        <v>70</v>
      </c>
    </row>
    <row r="65" spans="1:10" x14ac:dyDescent="0.25">
      <c r="A65" s="16" t="s">
        <v>63</v>
      </c>
      <c r="B65" s="54" t="s">
        <v>69</v>
      </c>
      <c r="C65" s="15">
        <v>4</v>
      </c>
      <c r="D65" s="6">
        <v>4</v>
      </c>
      <c r="E65" s="6">
        <v>4</v>
      </c>
      <c r="F65" s="6">
        <v>4</v>
      </c>
      <c r="G65" s="6">
        <v>4</v>
      </c>
      <c r="H65" s="6">
        <v>4</v>
      </c>
      <c r="I65" s="32">
        <f t="shared" si="7"/>
        <v>4</v>
      </c>
    </row>
    <row r="66" spans="1:10" ht="45" x14ac:dyDescent="0.25">
      <c r="A66" s="31" t="s">
        <v>64</v>
      </c>
      <c r="B66" s="54" t="s">
        <v>65</v>
      </c>
      <c r="C66" s="15" t="s">
        <v>6</v>
      </c>
      <c r="D66" s="6">
        <v>4</v>
      </c>
      <c r="E66" s="6">
        <v>4</v>
      </c>
      <c r="F66" s="6">
        <v>4</v>
      </c>
      <c r="G66" s="6">
        <v>4</v>
      </c>
      <c r="H66" s="6">
        <v>4</v>
      </c>
      <c r="I66" s="32">
        <f t="shared" si="7"/>
        <v>4</v>
      </c>
    </row>
    <row r="67" spans="1:10" ht="31.5" customHeight="1" x14ac:dyDescent="0.25">
      <c r="A67" s="80" t="s">
        <v>72</v>
      </c>
      <c r="B67" s="77"/>
      <c r="C67" s="76"/>
      <c r="D67" s="30">
        <f>IF(COUNT(D62:D65)&gt;1,"kontrolli hindepunkte",IF(AND(OR(D66=0,D66=1,D66=2,D66=3,D66=4),OR(D62=0,D62=1),OR(D63=0,D63=2),OR(D64=0,D64=3),OR(D65=0,D65=4)),SUM(D62:D66)/8*10,"kontrolli hindepunkte"))</f>
        <v>10</v>
      </c>
      <c r="E67" s="30">
        <f>IF(COUNT(E62:E65)&gt;1,"kontrolli hindepunkte",IF(AND(OR(E66=0,E66=1,E66=2,E66=3,E66=4),OR(E62=0,E62=1),OR(E63=0,E63=2),OR(E64=0,E64=3),OR(E65=0,E65=4)),SUM(E62:E66)/8*10,"kontrolli hindepunkte"))</f>
        <v>10</v>
      </c>
      <c r="F67" s="30">
        <f>IF(COUNT(F62:F65)&gt;1,"kontrolli hindepunkte",IF(AND(OR(F66=0,F66=1,F66=2,F66=3,F66=4),OR(F62=0,F62=1),OR(F63=0,F63=2),OR(F64=0,F64=3),OR(F65=0,F65=4)),SUM(F62:F66)/8*10,"kontrolli hindepunkte"))</f>
        <v>10</v>
      </c>
      <c r="G67" s="30">
        <f>IF(COUNT(G62:G65)&gt;1,"kontrolli hindepunkte",IF(AND(OR(G66=0,G66=1,G66=2,G66=3,G66=4),OR(G62=0,G62=1),OR(G63=0,G63=2),OR(G64=0,G64=3),OR(G65=0,G65=4)),SUM(G62:G66)/8*10,"kontrolli hindepunkte"))</f>
        <v>10</v>
      </c>
      <c r="H67" s="30">
        <f>IF(COUNT(H62:H65)&gt;1,"kontrolli hindepunkte",IF(AND(OR(H66=0,H66=1,H66=2,H66=3,H66=4),OR(H62=0,H62=1),OR(H63=0,H63=2),OR(H64=0,H64=3),OR(H65=0,H65=4)),SUM(H62:H66)/8*10,"kontrolli hindepunkte"))</f>
        <v>10</v>
      </c>
      <c r="I67" s="32">
        <f t="shared" si="7"/>
        <v>10</v>
      </c>
    </row>
    <row r="68" spans="1:10" ht="31.5" customHeight="1" x14ac:dyDescent="0.25">
      <c r="A68" s="80" t="s">
        <v>103</v>
      </c>
      <c r="B68" s="81"/>
      <c r="C68" s="82"/>
      <c r="D68" s="30">
        <f>D12+D25+D42+D47+D50+D58+D67</f>
        <v>77.857142857142861</v>
      </c>
      <c r="E68" s="30">
        <f>E12+E25+E42+E47+E50+E58+E67</f>
        <v>74.523809523809518</v>
      </c>
      <c r="F68" s="30">
        <f>F12+F25+F42+F47+F50+F58+F67</f>
        <v>71.547619047619051</v>
      </c>
      <c r="G68" s="30">
        <f>G12+G25+G42+G47+G50+G58+G67</f>
        <v>70.892857142857139</v>
      </c>
      <c r="H68" s="30">
        <f>H12+H25+H42+H47+H50+H58+H67</f>
        <v>72.857142857142861</v>
      </c>
      <c r="I68" s="55">
        <f t="shared" si="7"/>
        <v>73.535714285714292</v>
      </c>
    </row>
    <row r="69" spans="1:10" ht="30" customHeight="1" x14ac:dyDescent="0.25">
      <c r="A69" s="80" t="s">
        <v>104</v>
      </c>
      <c r="B69" s="81"/>
      <c r="C69" s="82"/>
      <c r="D69" s="85">
        <f>SUM(D32,D39)</f>
        <v>2.5</v>
      </c>
      <c r="E69" s="85"/>
      <c r="F69" s="85"/>
      <c r="G69" s="85"/>
      <c r="H69" s="85"/>
      <c r="I69" s="85"/>
    </row>
    <row r="70" spans="1:10" x14ac:dyDescent="0.25">
      <c r="A70" s="67" t="s">
        <v>105</v>
      </c>
      <c r="B70" s="67"/>
      <c r="C70" s="67"/>
      <c r="D70" s="67"/>
      <c r="E70" s="67"/>
      <c r="F70" s="67"/>
      <c r="G70" s="67"/>
      <c r="H70" s="67"/>
      <c r="I70" s="49">
        <f>SUM(I68,D69)</f>
        <v>76.035714285714292</v>
      </c>
      <c r="J70" s="23"/>
    </row>
  </sheetData>
  <mergeCells count="42">
    <mergeCell ref="A70:H70"/>
    <mergeCell ref="A60:A61"/>
    <mergeCell ref="B60:I61"/>
    <mergeCell ref="A67:C67"/>
    <mergeCell ref="A68:C68"/>
    <mergeCell ref="A69:C69"/>
    <mergeCell ref="D69:I69"/>
    <mergeCell ref="A58:C58"/>
    <mergeCell ref="A39:C39"/>
    <mergeCell ref="D39:I39"/>
    <mergeCell ref="A40:I40"/>
    <mergeCell ref="A42:C42"/>
    <mergeCell ref="A43:I43"/>
    <mergeCell ref="A47:C47"/>
    <mergeCell ref="A48:I48"/>
    <mergeCell ref="A50:C50"/>
    <mergeCell ref="A51:I51"/>
    <mergeCell ref="A52:A53"/>
    <mergeCell ref="B52:I53"/>
    <mergeCell ref="D38:I38"/>
    <mergeCell ref="B27:I27"/>
    <mergeCell ref="D28:I28"/>
    <mergeCell ref="D29:I29"/>
    <mergeCell ref="D30:I30"/>
    <mergeCell ref="D31:I31"/>
    <mergeCell ref="A32:C32"/>
    <mergeCell ref="D32:I32"/>
    <mergeCell ref="A33:I33"/>
    <mergeCell ref="B34:I34"/>
    <mergeCell ref="D35:I35"/>
    <mergeCell ref="D36:I36"/>
    <mergeCell ref="D37:I37"/>
    <mergeCell ref="J8:M8"/>
    <mergeCell ref="A26:I26"/>
    <mergeCell ref="A2:I2"/>
    <mergeCell ref="A4:B4"/>
    <mergeCell ref="C4:I4"/>
    <mergeCell ref="A12:C12"/>
    <mergeCell ref="A13:I13"/>
    <mergeCell ref="A14:A15"/>
    <mergeCell ref="B14:I15"/>
    <mergeCell ref="A25:C2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B8" sqref="B8"/>
    </sheetView>
  </sheetViews>
  <sheetFormatPr defaultRowHeight="15" x14ac:dyDescent="0.25"/>
  <cols>
    <col min="1" max="1" width="5.7109375" customWidth="1"/>
    <col min="2" max="2" width="61.85546875" customWidth="1"/>
    <col min="3" max="3" width="7.7109375" customWidth="1"/>
    <col min="4" max="9" width="12.7109375" customWidth="1"/>
    <col min="10" max="10" width="3.140625" customWidth="1"/>
    <col min="11" max="12" width="4" customWidth="1"/>
    <col min="13" max="13" width="4.42578125" customWidth="1"/>
    <col min="14" max="14" width="4.85546875" customWidth="1"/>
    <col min="15" max="15" width="7.42578125" customWidth="1"/>
    <col min="16" max="16" width="4.28515625" customWidth="1"/>
    <col min="17" max="17" width="4.85546875" customWidth="1"/>
    <col min="18" max="18" width="7.28515625" customWidth="1"/>
    <col min="19" max="19" width="11.5703125" customWidth="1"/>
    <col min="20" max="20" width="8.7109375" customWidth="1"/>
  </cols>
  <sheetData>
    <row r="1" spans="1:21" x14ac:dyDescent="0.25">
      <c r="A1" s="33" t="s">
        <v>70</v>
      </c>
      <c r="B1" s="33"/>
      <c r="C1" s="33"/>
      <c r="D1" s="33"/>
      <c r="E1" s="33"/>
      <c r="F1" s="33"/>
      <c r="G1" s="33"/>
      <c r="H1" s="33"/>
      <c r="I1" s="33"/>
    </row>
    <row r="2" spans="1:21" s="56" customFormat="1" ht="32.25" customHeight="1" x14ac:dyDescent="0.25">
      <c r="A2" s="86" t="s">
        <v>101</v>
      </c>
      <c r="B2" s="87"/>
      <c r="C2" s="87"/>
      <c r="D2" s="87"/>
      <c r="E2" s="87"/>
      <c r="F2" s="87"/>
      <c r="G2" s="87"/>
      <c r="H2" s="87"/>
      <c r="I2" s="87"/>
    </row>
    <row r="3" spans="1:21" s="56" customFormat="1" x14ac:dyDescent="0.25">
      <c r="A3" s="35"/>
      <c r="B3" s="34"/>
      <c r="C3" s="34"/>
      <c r="D3" s="34"/>
      <c r="E3" s="34"/>
      <c r="F3" s="34"/>
      <c r="G3" s="34"/>
      <c r="H3" s="34"/>
      <c r="I3" s="34"/>
    </row>
    <row r="4" spans="1:21" s="56" customFormat="1" x14ac:dyDescent="0.25">
      <c r="A4" s="120" t="s">
        <v>4</v>
      </c>
      <c r="B4" s="121"/>
      <c r="C4" s="117">
        <f>'hindepunktide koond'!A7</f>
        <v>642215780004</v>
      </c>
      <c r="D4" s="118"/>
      <c r="E4" s="118"/>
      <c r="F4" s="118"/>
      <c r="G4" s="118"/>
      <c r="H4" s="118"/>
      <c r="I4" s="119"/>
    </row>
    <row r="5" spans="1:21" s="56" customFormat="1" ht="15.75" x14ac:dyDescent="0.25">
      <c r="A5" s="3"/>
      <c r="D5" s="52"/>
      <c r="E5" s="57"/>
      <c r="F5" s="58"/>
      <c r="G5" s="58"/>
      <c r="H5" s="58"/>
      <c r="I5" s="57"/>
    </row>
    <row r="6" spans="1:21" ht="51" customHeight="1" x14ac:dyDescent="0.25">
      <c r="A6" s="5"/>
      <c r="B6" s="55" t="s">
        <v>1</v>
      </c>
      <c r="C6" s="20" t="s">
        <v>7</v>
      </c>
      <c r="D6" s="20" t="s">
        <v>78</v>
      </c>
      <c r="E6" s="20" t="s">
        <v>79</v>
      </c>
      <c r="F6" s="20" t="s">
        <v>80</v>
      </c>
      <c r="G6" s="20" t="s">
        <v>81</v>
      </c>
      <c r="H6" s="20" t="s">
        <v>82</v>
      </c>
      <c r="I6" s="37" t="s">
        <v>83</v>
      </c>
      <c r="J6" s="4"/>
      <c r="K6" s="4"/>
      <c r="L6" s="4"/>
      <c r="M6" s="4"/>
      <c r="N6" s="4"/>
      <c r="O6" s="4"/>
      <c r="P6" s="4"/>
    </row>
    <row r="7" spans="1:21" x14ac:dyDescent="0.25">
      <c r="A7" s="12" t="s">
        <v>0</v>
      </c>
      <c r="B7" s="8"/>
      <c r="C7" s="21"/>
      <c r="D7" s="7"/>
      <c r="E7" s="7"/>
      <c r="F7" s="7"/>
      <c r="G7" s="7"/>
      <c r="H7" s="7"/>
      <c r="I7" s="22"/>
    </row>
    <row r="8" spans="1:21" ht="45" x14ac:dyDescent="0.25">
      <c r="A8" s="16" t="s">
        <v>2</v>
      </c>
      <c r="B8" s="19" t="s">
        <v>3</v>
      </c>
      <c r="C8" s="25" t="s">
        <v>6</v>
      </c>
      <c r="D8" s="24">
        <v>4</v>
      </c>
      <c r="E8" s="24">
        <v>4</v>
      </c>
      <c r="F8" s="24">
        <v>4</v>
      </c>
      <c r="G8" s="24">
        <v>4</v>
      </c>
      <c r="H8" s="24">
        <v>4</v>
      </c>
      <c r="I8" s="38">
        <f>SUM(D8:H8)/5</f>
        <v>4</v>
      </c>
      <c r="J8" s="99" t="s">
        <v>70</v>
      </c>
      <c r="K8" s="100"/>
      <c r="L8" s="100"/>
      <c r="M8" s="100"/>
      <c r="N8" s="1"/>
      <c r="O8" s="1"/>
      <c r="P8" s="1"/>
      <c r="Q8" s="1"/>
      <c r="R8" s="1"/>
      <c r="S8" s="1"/>
    </row>
    <row r="9" spans="1:21" ht="45" x14ac:dyDescent="0.25">
      <c r="A9" s="16" t="s">
        <v>5</v>
      </c>
      <c r="B9" s="54" t="s">
        <v>8</v>
      </c>
      <c r="C9" s="15">
        <v>2</v>
      </c>
      <c r="D9" s="6"/>
      <c r="E9" s="6"/>
      <c r="F9" s="6"/>
      <c r="G9" s="6"/>
      <c r="H9" s="6"/>
      <c r="I9" s="38">
        <f t="shared" ref="I9:I11" si="0">SUM(D9:H9)/5</f>
        <v>0</v>
      </c>
      <c r="T9" t="s">
        <v>70</v>
      </c>
    </row>
    <row r="10" spans="1:21" ht="45" x14ac:dyDescent="0.25">
      <c r="A10" s="16" t="s">
        <v>9</v>
      </c>
      <c r="B10" s="54" t="s">
        <v>10</v>
      </c>
      <c r="C10" s="15" t="s">
        <v>6</v>
      </c>
      <c r="D10" s="6">
        <v>4</v>
      </c>
      <c r="E10" s="6">
        <v>3</v>
      </c>
      <c r="F10" s="6">
        <v>4</v>
      </c>
      <c r="G10" s="6">
        <v>4</v>
      </c>
      <c r="H10" s="6">
        <v>4</v>
      </c>
      <c r="I10" s="38">
        <f t="shared" si="0"/>
        <v>3.8</v>
      </c>
    </row>
    <row r="11" spans="1:21" ht="60" x14ac:dyDescent="0.25">
      <c r="A11" s="16" t="s">
        <v>11</v>
      </c>
      <c r="B11" s="63" t="s">
        <v>109</v>
      </c>
      <c r="C11" s="15" t="s">
        <v>6</v>
      </c>
      <c r="D11" s="6">
        <v>4</v>
      </c>
      <c r="E11" s="6">
        <v>4</v>
      </c>
      <c r="F11" s="6">
        <v>3</v>
      </c>
      <c r="G11" s="6">
        <v>1</v>
      </c>
      <c r="H11" s="6">
        <v>4</v>
      </c>
      <c r="I11" s="38">
        <f t="shared" si="0"/>
        <v>3.2</v>
      </c>
    </row>
    <row r="12" spans="1:21" ht="32.25" customHeight="1" x14ac:dyDescent="0.25">
      <c r="A12" s="109" t="s">
        <v>71</v>
      </c>
      <c r="B12" s="81"/>
      <c r="C12" s="82"/>
      <c r="D12" s="30">
        <f>IF(AND(OR(D8=0,D8=1,D8=2,D8=3,D8=4),OR(D9=0,D9=2),OR(D10=0,D10=1,D10=2,D10=3,D10=4),OR(D11=0,D11=1,D11=2,D11=3,D11=4)),SUM(D8:D11)/14*15,"kontrolli hindepunkte")</f>
        <v>12.857142857142856</v>
      </c>
      <c r="E12" s="30">
        <f>IF(AND(OR(E8=0,E8=1,E8=2,E8=3,E8=4),OR(E9=0,E9=2),OR(E10=0,E10=1,E10=2,E10=3,E10=4),OR(E11=0,E11=1,E11=2,E11=3,E11=4)),SUM(E8:E11)/14*15,"kontrolli hindepunkte")</f>
        <v>11.785714285714285</v>
      </c>
      <c r="F12" s="30">
        <f>IF(AND(OR(F8=0,F8=1,F8=2,F8=3,F8=4),OR(F9=0,F9=2),OR(F10=0,F10=1,F10=2,F10=3,F10=4),OR(F11=0,F11=1,F11=2,F11=3,F11=4)),SUM(F8:F11)/14*15,"kontrolli hindepunkte")</f>
        <v>11.785714285714285</v>
      </c>
      <c r="G12" s="30">
        <f>IF(AND(OR(G8=0,G8=1,G8=2,G8=3,G8=4),OR(G9=0,G9=2),OR(G10=0,G10=1,G10=2,G10=3,G10=4),OR(G11=0,G11=1,G11=2,G11=3,G11=4)),SUM(G8:G11)/14*15,"kontrolli hindepunkte")</f>
        <v>9.6428571428571441</v>
      </c>
      <c r="H12" s="30">
        <f>IF(AND(OR(H8=0,H8=1,H8=2,H8=3,H8=4),OR(H9=0,H9=2),OR(H10=0,H10=1,H10=2,H10=3,H10=4),OR(H11=0,H11=1,H11=2,H11=3,H11=4)),SUM(H8:H11)/14*15,"kontrolli hindepunkte")</f>
        <v>12.857142857142856</v>
      </c>
      <c r="I12" s="38">
        <f>SUM(D12:H12)/5</f>
        <v>11.785714285714285</v>
      </c>
      <c r="J12" s="23" t="s">
        <v>70</v>
      </c>
      <c r="K12" s="23" t="s">
        <v>70</v>
      </c>
      <c r="U12" t="s">
        <v>70</v>
      </c>
    </row>
    <row r="13" spans="1:21" x14ac:dyDescent="0.25">
      <c r="A13" s="108" t="s">
        <v>12</v>
      </c>
      <c r="B13" s="77"/>
      <c r="C13" s="77"/>
      <c r="D13" s="77"/>
      <c r="E13" s="77"/>
      <c r="F13" s="77"/>
      <c r="G13" s="77"/>
      <c r="H13" s="77"/>
      <c r="I13" s="76"/>
    </row>
    <row r="14" spans="1:21" ht="15" customHeight="1" x14ac:dyDescent="0.25">
      <c r="A14" s="101" t="s">
        <v>14</v>
      </c>
      <c r="B14" s="103" t="s">
        <v>13</v>
      </c>
      <c r="C14" s="103"/>
      <c r="D14" s="103"/>
      <c r="E14" s="103"/>
      <c r="F14" s="103"/>
      <c r="G14" s="103"/>
      <c r="H14" s="103"/>
      <c r="I14" s="103"/>
    </row>
    <row r="15" spans="1:21" x14ac:dyDescent="0.25">
      <c r="A15" s="102"/>
      <c r="B15" s="103"/>
      <c r="C15" s="103"/>
      <c r="D15" s="103"/>
      <c r="E15" s="103"/>
      <c r="F15" s="103"/>
      <c r="G15" s="103"/>
      <c r="H15" s="103"/>
      <c r="I15" s="103"/>
    </row>
    <row r="16" spans="1:21" x14ac:dyDescent="0.25">
      <c r="A16" s="13" t="s">
        <v>15</v>
      </c>
      <c r="B16" s="54" t="s">
        <v>25</v>
      </c>
      <c r="C16" s="15">
        <v>1</v>
      </c>
      <c r="D16" s="26"/>
      <c r="E16" s="26"/>
      <c r="F16" s="26"/>
      <c r="G16" s="26"/>
      <c r="H16" s="26"/>
      <c r="I16" s="39">
        <f>SUM(D16:H16)/5</f>
        <v>0</v>
      </c>
    </row>
    <row r="17" spans="1:9" x14ac:dyDescent="0.25">
      <c r="A17" s="13" t="s">
        <v>16</v>
      </c>
      <c r="B17" s="54" t="s">
        <v>26</v>
      </c>
      <c r="C17" s="15">
        <v>2</v>
      </c>
      <c r="D17" s="26" t="s">
        <v>70</v>
      </c>
      <c r="E17" s="26"/>
      <c r="F17" s="26"/>
      <c r="G17" s="26"/>
      <c r="H17" s="26"/>
      <c r="I17" s="39">
        <f t="shared" ref="I17:I19" si="1">SUM(D17:H17)/5</f>
        <v>0</v>
      </c>
    </row>
    <row r="18" spans="1:9" x14ac:dyDescent="0.25">
      <c r="A18" s="13" t="s">
        <v>17</v>
      </c>
      <c r="B18" s="54" t="s">
        <v>27</v>
      </c>
      <c r="C18" s="15">
        <v>3</v>
      </c>
      <c r="D18" s="26"/>
      <c r="E18" s="26"/>
      <c r="F18" s="26"/>
      <c r="G18" s="26"/>
      <c r="H18" s="26"/>
      <c r="I18" s="39">
        <f t="shared" si="1"/>
        <v>0</v>
      </c>
    </row>
    <row r="19" spans="1:9" x14ac:dyDescent="0.25">
      <c r="A19" s="13" t="s">
        <v>18</v>
      </c>
      <c r="B19" s="54" t="s">
        <v>28</v>
      </c>
      <c r="C19" s="15">
        <v>4</v>
      </c>
      <c r="D19" s="26">
        <v>4</v>
      </c>
      <c r="E19" s="26">
        <v>4</v>
      </c>
      <c r="F19" s="26">
        <v>4</v>
      </c>
      <c r="G19" s="26">
        <v>4</v>
      </c>
      <c r="H19" s="26">
        <v>4</v>
      </c>
      <c r="I19" s="39">
        <f t="shared" si="1"/>
        <v>4</v>
      </c>
    </row>
    <row r="20" spans="1:9" ht="29.25" customHeight="1" x14ac:dyDescent="0.25">
      <c r="A20" s="9" t="s">
        <v>19</v>
      </c>
      <c r="B20" s="53" t="s">
        <v>24</v>
      </c>
      <c r="C20" s="17" t="s">
        <v>70</v>
      </c>
      <c r="D20" s="27" t="s">
        <v>70</v>
      </c>
      <c r="E20" s="27"/>
      <c r="F20" s="27"/>
      <c r="G20" s="27"/>
      <c r="H20" s="27"/>
      <c r="I20" s="39"/>
    </row>
    <row r="21" spans="1:9" x14ac:dyDescent="0.25">
      <c r="A21" s="13" t="s">
        <v>20</v>
      </c>
      <c r="B21" s="54" t="s">
        <v>29</v>
      </c>
      <c r="C21" s="15">
        <v>1</v>
      </c>
      <c r="D21" s="26"/>
      <c r="E21" s="26"/>
      <c r="F21" s="26"/>
      <c r="G21" s="26"/>
      <c r="H21" s="26"/>
      <c r="I21" s="39">
        <f>SUM(D21:H21)/5</f>
        <v>0</v>
      </c>
    </row>
    <row r="22" spans="1:9" x14ac:dyDescent="0.25">
      <c r="A22" s="13" t="s">
        <v>21</v>
      </c>
      <c r="B22" s="54" t="s">
        <v>30</v>
      </c>
      <c r="C22" s="15">
        <v>2</v>
      </c>
      <c r="D22" s="26"/>
      <c r="E22" s="26"/>
      <c r="F22" s="26"/>
      <c r="G22" s="26"/>
      <c r="H22" s="26"/>
      <c r="I22" s="39">
        <f t="shared" ref="I22:I24" si="2">SUM(D22:H22)/5</f>
        <v>0</v>
      </c>
    </row>
    <row r="23" spans="1:9" x14ac:dyDescent="0.25">
      <c r="A23" s="13" t="s">
        <v>22</v>
      </c>
      <c r="B23" s="54" t="s">
        <v>31</v>
      </c>
      <c r="C23" s="15">
        <v>3</v>
      </c>
      <c r="D23" s="26"/>
      <c r="E23" s="26"/>
      <c r="F23" s="26"/>
      <c r="G23" s="26"/>
      <c r="H23" s="26"/>
      <c r="I23" s="39">
        <f t="shared" si="2"/>
        <v>0</v>
      </c>
    </row>
    <row r="24" spans="1:9" x14ac:dyDescent="0.25">
      <c r="A24" s="13" t="s">
        <v>23</v>
      </c>
      <c r="B24" s="54" t="s">
        <v>32</v>
      </c>
      <c r="C24" s="15">
        <v>4</v>
      </c>
      <c r="D24" s="26">
        <v>4</v>
      </c>
      <c r="E24" s="26">
        <v>4</v>
      </c>
      <c r="F24" s="26">
        <v>4</v>
      </c>
      <c r="G24" s="26">
        <v>4</v>
      </c>
      <c r="H24" s="26">
        <v>4</v>
      </c>
      <c r="I24" s="39">
        <f t="shared" si="2"/>
        <v>4</v>
      </c>
    </row>
    <row r="25" spans="1:9" ht="32.25" customHeight="1" x14ac:dyDescent="0.25">
      <c r="A25" s="110" t="s">
        <v>72</v>
      </c>
      <c r="B25" s="111"/>
      <c r="C25" s="112"/>
      <c r="D25" s="40">
        <f>IF(OR(COUNT(D16:D19)&gt;1,COUNT(D21:D24)&gt;1,MAX(D16:D24)&gt;4),"kontrolli hindepunkte",SUM(D16:D19,D21:D24)/8*10)</f>
        <v>10</v>
      </c>
      <c r="E25" s="40">
        <f>IF(OR(COUNT(E16:E19)&gt;1,COUNT(E21:E24)&gt;1,MAX(E16:E24)&gt;4),"kontrolli hindepunkte",SUM(E16:E19,E21:E24)/8*10)</f>
        <v>10</v>
      </c>
      <c r="F25" s="40">
        <f>IF(OR(COUNT(F16:F19)&gt;1,COUNT(F21:F24)&gt;1,MAX(F16:F24)&gt;4),"kontrolli hindepunkte",SUM(F16:F19,F21:F24)/8*10)</f>
        <v>10</v>
      </c>
      <c r="G25" s="40">
        <f>IF(OR(COUNT(G16:G19)&gt;1,COUNT(G21:G24)&gt;1,MAX(G16:G24)&gt;4),"kontrolli hindepunkte",SUM(G16:G19,G21:G24)/8*10)</f>
        <v>10</v>
      </c>
      <c r="H25" s="40">
        <f>IF(OR(COUNT(H16:H19)&gt;1,COUNT(H21:H24)&gt;1,MAX(H16:H24)&gt;4),"kontrolli hindepunkte",SUM(H16:H19,H21:H24)/8*10)</f>
        <v>10</v>
      </c>
      <c r="I25" s="40">
        <f>SUM(D25:H25)/5</f>
        <v>10</v>
      </c>
    </row>
    <row r="26" spans="1:9" x14ac:dyDescent="0.25">
      <c r="A26" s="95" t="s">
        <v>84</v>
      </c>
      <c r="B26" s="84"/>
      <c r="C26" s="96"/>
      <c r="D26" s="96"/>
      <c r="E26" s="96"/>
      <c r="F26" s="96"/>
      <c r="G26" s="96"/>
      <c r="H26" s="96"/>
      <c r="I26" s="96"/>
    </row>
    <row r="27" spans="1:9" x14ac:dyDescent="0.25">
      <c r="A27" s="43"/>
      <c r="B27" s="97" t="s">
        <v>85</v>
      </c>
      <c r="C27" s="96"/>
      <c r="D27" s="96"/>
      <c r="E27" s="96"/>
      <c r="F27" s="96"/>
      <c r="G27" s="96"/>
      <c r="H27" s="96"/>
      <c r="I27" s="96"/>
    </row>
    <row r="28" spans="1:9" ht="13.5" customHeight="1" x14ac:dyDescent="0.25">
      <c r="A28" s="41" t="s">
        <v>86</v>
      </c>
      <c r="B28" s="42">
        <v>0.35</v>
      </c>
      <c r="C28" s="27">
        <v>1</v>
      </c>
      <c r="D28" s="74"/>
      <c r="E28" s="75"/>
      <c r="F28" s="75"/>
      <c r="G28" s="75"/>
      <c r="H28" s="75"/>
      <c r="I28" s="76"/>
    </row>
    <row r="29" spans="1:9" x14ac:dyDescent="0.25">
      <c r="A29" s="41" t="s">
        <v>87</v>
      </c>
      <c r="B29" s="54" t="s">
        <v>90</v>
      </c>
      <c r="C29" s="27">
        <v>2</v>
      </c>
      <c r="D29" s="74"/>
      <c r="E29" s="75"/>
      <c r="F29" s="75"/>
      <c r="G29" s="75"/>
      <c r="H29" s="75"/>
      <c r="I29" s="76"/>
    </row>
    <row r="30" spans="1:9" x14ac:dyDescent="0.25">
      <c r="A30" s="41" t="s">
        <v>88</v>
      </c>
      <c r="B30" s="54" t="s">
        <v>91</v>
      </c>
      <c r="C30" s="27">
        <v>3</v>
      </c>
      <c r="D30" s="74"/>
      <c r="E30" s="75"/>
      <c r="F30" s="75"/>
      <c r="G30" s="75"/>
      <c r="H30" s="75"/>
      <c r="I30" s="76"/>
    </row>
    <row r="31" spans="1:9" x14ac:dyDescent="0.25">
      <c r="A31" s="41" t="s">
        <v>89</v>
      </c>
      <c r="B31" s="54" t="s">
        <v>92</v>
      </c>
      <c r="C31" s="27">
        <v>4</v>
      </c>
      <c r="D31" s="74"/>
      <c r="E31" s="77"/>
      <c r="F31" s="77"/>
      <c r="G31" s="77"/>
      <c r="H31" s="77"/>
      <c r="I31" s="76"/>
    </row>
    <row r="32" spans="1:9" ht="29.25" customHeight="1" x14ac:dyDescent="0.25">
      <c r="A32" s="80" t="s">
        <v>102</v>
      </c>
      <c r="B32" s="81"/>
      <c r="C32" s="82"/>
      <c r="D32" s="68">
        <f>IF(OR(COUNT(D28:D31)&gt;1,MAX(D28:D31)&gt;4),"kontrolli hindepunkte",SUM(D28:D31)/4*5)</f>
        <v>0</v>
      </c>
      <c r="E32" s="69" t="str">
        <f t="shared" ref="E32:I32" si="3">IF(OR(COUNT(E23:E26)&gt;1,COUNT(E28:E31)&gt;1,MAX(E23:E31)&gt;4),"kontrolli hindepunkte",SUM(E23:E26,E28:E31)/8*10)</f>
        <v>kontrolli hindepunkte</v>
      </c>
      <c r="F32" s="69" t="str">
        <f t="shared" si="3"/>
        <v>kontrolli hindepunkte</v>
      </c>
      <c r="G32" s="69" t="str">
        <f t="shared" si="3"/>
        <v>kontrolli hindepunkte</v>
      </c>
      <c r="H32" s="69" t="str">
        <f t="shared" si="3"/>
        <v>kontrolli hindepunkte</v>
      </c>
      <c r="I32" s="70" t="str">
        <f t="shared" si="3"/>
        <v>kontrolli hindepunkte</v>
      </c>
    </row>
    <row r="33" spans="1:9" x14ac:dyDescent="0.25">
      <c r="A33" s="98" t="s">
        <v>93</v>
      </c>
      <c r="B33" s="96"/>
      <c r="C33" s="96"/>
      <c r="D33" s="96"/>
      <c r="E33" s="96"/>
      <c r="F33" s="96"/>
      <c r="G33" s="96"/>
      <c r="H33" s="96"/>
      <c r="I33" s="96"/>
    </row>
    <row r="34" spans="1:9" x14ac:dyDescent="0.25">
      <c r="A34" s="44"/>
      <c r="B34" s="114" t="s">
        <v>85</v>
      </c>
      <c r="C34" s="115"/>
      <c r="D34" s="115"/>
      <c r="E34" s="115"/>
      <c r="F34" s="115"/>
      <c r="G34" s="115"/>
      <c r="H34" s="115"/>
      <c r="I34" s="116"/>
    </row>
    <row r="35" spans="1:9" x14ac:dyDescent="0.25">
      <c r="A35" s="45" t="s">
        <v>94</v>
      </c>
      <c r="B35" s="46">
        <v>0.25</v>
      </c>
      <c r="C35" s="48">
        <v>1</v>
      </c>
      <c r="D35" s="78"/>
      <c r="E35" s="79"/>
      <c r="F35" s="79"/>
      <c r="G35" s="79"/>
      <c r="H35" s="79"/>
      <c r="I35" s="76"/>
    </row>
    <row r="36" spans="1:9" x14ac:dyDescent="0.25">
      <c r="A36" s="45" t="s">
        <v>95</v>
      </c>
      <c r="B36" s="47" t="s">
        <v>98</v>
      </c>
      <c r="C36" s="48">
        <v>2</v>
      </c>
      <c r="D36" s="78">
        <v>2</v>
      </c>
      <c r="E36" s="79"/>
      <c r="F36" s="79"/>
      <c r="G36" s="79"/>
      <c r="H36" s="79"/>
      <c r="I36" s="76"/>
    </row>
    <row r="37" spans="1:9" x14ac:dyDescent="0.25">
      <c r="A37" s="45" t="s">
        <v>96</v>
      </c>
      <c r="B37" s="47" t="s">
        <v>99</v>
      </c>
      <c r="C37" s="48">
        <v>3</v>
      </c>
      <c r="D37" s="78"/>
      <c r="E37" s="79"/>
      <c r="F37" s="79"/>
      <c r="G37" s="79"/>
      <c r="H37" s="79"/>
      <c r="I37" s="76"/>
    </row>
    <row r="38" spans="1:9" x14ac:dyDescent="0.25">
      <c r="A38" s="45" t="s">
        <v>97</v>
      </c>
      <c r="B38" s="47" t="s">
        <v>100</v>
      </c>
      <c r="C38" s="48">
        <v>4</v>
      </c>
      <c r="D38" s="78"/>
      <c r="E38" s="79"/>
      <c r="F38" s="79"/>
      <c r="G38" s="79"/>
      <c r="H38" s="79"/>
      <c r="I38" s="76"/>
    </row>
    <row r="39" spans="1:9" ht="30" customHeight="1" x14ac:dyDescent="0.25">
      <c r="A39" s="83" t="s">
        <v>102</v>
      </c>
      <c r="B39" s="84"/>
      <c r="C39" s="84"/>
      <c r="D39" s="71">
        <f>IF(OR(COUNT(D35:D38)&gt;1,MAX(D35:D38)&gt;4),"kontrolli hindepunkte",SUM(D35:D38)/4*5)</f>
        <v>2.5</v>
      </c>
      <c r="E39" s="72">
        <f t="shared" ref="E39:I39" si="4">IF(OR(COUNT(E30:E33)&gt;1,COUNT(E35:E38)&gt;1,MAX(E30:E38)&gt;4),"kontrolli hindepunkte",SUM(E30:E33,E35:E38)/8*10)</f>
        <v>0</v>
      </c>
      <c r="F39" s="72">
        <f t="shared" si="4"/>
        <v>0</v>
      </c>
      <c r="G39" s="72">
        <f t="shared" si="4"/>
        <v>0</v>
      </c>
      <c r="H39" s="72">
        <f t="shared" si="4"/>
        <v>0</v>
      </c>
      <c r="I39" s="73">
        <f t="shared" si="4"/>
        <v>0</v>
      </c>
    </row>
    <row r="40" spans="1:9" x14ac:dyDescent="0.25">
      <c r="A40" s="104" t="s">
        <v>33</v>
      </c>
      <c r="B40" s="104"/>
      <c r="C40" s="104"/>
      <c r="D40" s="104"/>
      <c r="E40" s="104"/>
      <c r="F40" s="104"/>
      <c r="G40" s="104"/>
      <c r="H40" s="104"/>
      <c r="I40" s="104"/>
    </row>
    <row r="41" spans="1:9" ht="30" x14ac:dyDescent="0.25">
      <c r="A41" s="16" t="s">
        <v>34</v>
      </c>
      <c r="B41" s="54" t="s">
        <v>35</v>
      </c>
      <c r="C41" s="15" t="s">
        <v>6</v>
      </c>
      <c r="D41" s="29">
        <v>4</v>
      </c>
      <c r="E41" s="29">
        <v>4</v>
      </c>
      <c r="F41" s="29">
        <v>4</v>
      </c>
      <c r="G41" s="29">
        <v>4</v>
      </c>
      <c r="H41" s="29">
        <v>4</v>
      </c>
      <c r="I41" s="32">
        <f>SUM(D41:H41)/5</f>
        <v>4</v>
      </c>
    </row>
    <row r="42" spans="1:9" ht="30.75" customHeight="1" x14ac:dyDescent="0.25">
      <c r="A42" s="109" t="s">
        <v>73</v>
      </c>
      <c r="B42" s="81"/>
      <c r="C42" s="82"/>
      <c r="D42" s="30">
        <f>IF(OR(D41=0,D41=1,D41=2,D41=3,D41=4),D41/4*10,"kontrolli hindepunkte")</f>
        <v>10</v>
      </c>
      <c r="E42" s="30">
        <f>IF(OR(E41=0,E41=1,E41=2,E41=3,E41=4),E41/4*10,"kontrolli hindepunkte")</f>
        <v>10</v>
      </c>
      <c r="F42" s="30">
        <f>IF(OR(F41=0,F41=1,F41=2,F41=3,F41=4),F41/4*10,"kontrolli hindepunkte")</f>
        <v>10</v>
      </c>
      <c r="G42" s="30">
        <f>IF(OR(G41=0,G41=1,G41=2,G41=3,G41=4),G41/4*10,"kontrolli hindepunkte")</f>
        <v>10</v>
      </c>
      <c r="H42" s="30">
        <f>IF(OR(H41=0,H41=1,H41=2,H41=3,H41=4),H41/4*10,"kontrolli hindepunkte")</f>
        <v>10</v>
      </c>
      <c r="I42" s="32">
        <f>SUM(D42:H42)/5</f>
        <v>10</v>
      </c>
    </row>
    <row r="43" spans="1:9" x14ac:dyDescent="0.25">
      <c r="A43" s="108" t="s">
        <v>36</v>
      </c>
      <c r="B43" s="77"/>
      <c r="C43" s="77"/>
      <c r="D43" s="77"/>
      <c r="E43" s="77"/>
      <c r="F43" s="77"/>
      <c r="G43" s="77"/>
      <c r="H43" s="77"/>
      <c r="I43" s="76"/>
    </row>
    <row r="44" spans="1:9" ht="45" x14ac:dyDescent="0.25">
      <c r="A44" s="16" t="s">
        <v>37</v>
      </c>
      <c r="B44" s="54" t="s">
        <v>40</v>
      </c>
      <c r="C44" s="15" t="s">
        <v>6</v>
      </c>
      <c r="D44" s="6">
        <v>4</v>
      </c>
      <c r="E44" s="6">
        <v>4</v>
      </c>
      <c r="F44" s="6">
        <v>4</v>
      </c>
      <c r="G44" s="6">
        <v>3</v>
      </c>
      <c r="H44" s="6">
        <v>4</v>
      </c>
      <c r="I44" s="32">
        <f>SUM(D44:H44)/5</f>
        <v>3.8</v>
      </c>
    </row>
    <row r="45" spans="1:9" ht="60" x14ac:dyDescent="0.25">
      <c r="A45" s="16" t="s">
        <v>38</v>
      </c>
      <c r="B45" s="54" t="s">
        <v>41</v>
      </c>
      <c r="C45" s="15" t="s">
        <v>6</v>
      </c>
      <c r="D45" s="6">
        <v>4</v>
      </c>
      <c r="E45" s="6">
        <v>3</v>
      </c>
      <c r="F45" s="6">
        <v>3</v>
      </c>
      <c r="G45" s="6">
        <v>2</v>
      </c>
      <c r="H45" s="6">
        <v>4</v>
      </c>
      <c r="I45" s="32">
        <f t="shared" ref="I45:I50" si="5">SUM(D45:H45)/5</f>
        <v>3.2</v>
      </c>
    </row>
    <row r="46" spans="1:9" ht="61.5" customHeight="1" x14ac:dyDescent="0.25">
      <c r="A46" s="16" t="s">
        <v>39</v>
      </c>
      <c r="B46" s="28" t="s">
        <v>42</v>
      </c>
      <c r="C46" s="15" t="s">
        <v>6</v>
      </c>
      <c r="D46" s="6">
        <v>4</v>
      </c>
      <c r="E46" s="6">
        <v>4</v>
      </c>
      <c r="F46" s="6">
        <v>3</v>
      </c>
      <c r="G46" s="6">
        <v>3</v>
      </c>
      <c r="H46" s="6">
        <v>4</v>
      </c>
      <c r="I46" s="32">
        <f t="shared" si="5"/>
        <v>3.6</v>
      </c>
    </row>
    <row r="47" spans="1:9" ht="29.25" customHeight="1" x14ac:dyDescent="0.25">
      <c r="A47" s="113" t="s">
        <v>74</v>
      </c>
      <c r="B47" s="77"/>
      <c r="C47" s="76"/>
      <c r="D47" s="30">
        <f>IF(AND(OR(D44=0,D44=1,D44=2,D44=3,D44=4),OR(D45=0,D45=1,D45=2,D45=3,D45=4),OR(D46=0,D46=1,D46=2,D46=3,D46=4)),SUM(D44:D46)/12*20,"kontrolli hindepunkte")</f>
        <v>20</v>
      </c>
      <c r="E47" s="30">
        <f>IF(AND(OR(E44=0,E44=1,E44=2,E44=3,E44=4),OR(E45=0,E45=1,E45=2,E45=3,E45=4),OR(E46=0,E46=1,E46=2,E46=3,E46=4)),SUM(E44:E46)/12*20,"kontrolli hindepunkte")</f>
        <v>18.333333333333332</v>
      </c>
      <c r="F47" s="30">
        <f>IF(AND(OR(F44=0,F44=1,F44=2,F44=3,F44=4),OR(F45=0,F45=1,F45=2,F45=3,F45=4),OR(F46=0,F46=1,F46=2,F46=3,F46=4)),SUM(F44:F46)/12*20,"kontrolli hindepunkte")</f>
        <v>16.666666666666668</v>
      </c>
      <c r="G47" s="30">
        <f>IF(AND(OR(G44=0,G44=1,G44=2,G44=3,G44=4),OR(G45=0,G45=1,G45=2,G45=3,G45=4),OR(G46=0,G46=1,G46=2,G46=3,G46=4)),SUM(G44:G46)/12*20,"kontrolli hindepunkte")</f>
        <v>13.333333333333332</v>
      </c>
      <c r="H47" s="30">
        <f>IF(AND(OR(H44=0,H44=1,H44=2,H44=3,H44=4),OR(H45=0,H45=1,H45=2,H45=3,H45=4),OR(H46=0,H46=1,H46=2,H46=3,H46=4)),SUM(H44:H46)/12*20,"kontrolli hindepunkte")</f>
        <v>20</v>
      </c>
      <c r="I47" s="51">
        <f t="shared" si="5"/>
        <v>17.666666666666664</v>
      </c>
    </row>
    <row r="48" spans="1:9" x14ac:dyDescent="0.25">
      <c r="A48" s="105" t="s">
        <v>43</v>
      </c>
      <c r="B48" s="106"/>
      <c r="C48" s="106"/>
      <c r="D48" s="106"/>
      <c r="E48" s="106"/>
      <c r="F48" s="106"/>
      <c r="G48" s="106"/>
      <c r="H48" s="106"/>
      <c r="I48" s="107"/>
    </row>
    <row r="49" spans="1:20" ht="30" x14ac:dyDescent="0.25">
      <c r="A49" s="16" t="s">
        <v>44</v>
      </c>
      <c r="B49" s="54" t="s">
        <v>45</v>
      </c>
      <c r="C49" s="15" t="s">
        <v>6</v>
      </c>
      <c r="D49" s="6"/>
      <c r="E49" s="6"/>
      <c r="F49" s="6"/>
      <c r="G49" s="6"/>
      <c r="H49" s="6"/>
      <c r="I49" s="32">
        <f t="shared" si="5"/>
        <v>0</v>
      </c>
    </row>
    <row r="50" spans="1:20" ht="30" customHeight="1" x14ac:dyDescent="0.25">
      <c r="A50" s="113" t="s">
        <v>73</v>
      </c>
      <c r="B50" s="77"/>
      <c r="C50" s="76"/>
      <c r="D50" s="30">
        <f>IF(OR(D49=0,D49=1,D49=2,D49=3,D49=4),D49/4*10,"kontrolli hindepunkte")</f>
        <v>0</v>
      </c>
      <c r="E50" s="30">
        <f>IF(OR(E49=0,E49=1,E49=2,E49=3,E49=4),E49/4*10,"kontrolli hindepunkte")</f>
        <v>0</v>
      </c>
      <c r="F50" s="30">
        <f>IF(OR(F49=0,F49=1,F49=2,F49=3,F49=4),F49/4*10,"kontrolli hindepunkte")</f>
        <v>0</v>
      </c>
      <c r="G50" s="30">
        <f>IF(OR(G49=0,G49=1,G49=2,G49=3,G49=4),G49/4*10,"kontrolli hindepunkte")</f>
        <v>0</v>
      </c>
      <c r="H50" s="30">
        <f>IF(OR(H49=0,H49=1,H49=2,H49=3,H49=4),H49/4*10,"kontrolli hindepunkte")</f>
        <v>0</v>
      </c>
      <c r="I50" s="32">
        <f t="shared" si="5"/>
        <v>0</v>
      </c>
    </row>
    <row r="51" spans="1:20" x14ac:dyDescent="0.25">
      <c r="A51" s="108" t="s">
        <v>51</v>
      </c>
      <c r="B51" s="77"/>
      <c r="C51" s="77"/>
      <c r="D51" s="77"/>
      <c r="E51" s="77"/>
      <c r="F51" s="77"/>
      <c r="G51" s="77"/>
      <c r="H51" s="77"/>
      <c r="I51" s="76"/>
    </row>
    <row r="52" spans="1:20" ht="15" customHeight="1" x14ac:dyDescent="0.25">
      <c r="A52" s="88" t="s">
        <v>46</v>
      </c>
      <c r="B52" s="89" t="s">
        <v>52</v>
      </c>
      <c r="C52" s="90"/>
      <c r="D52" s="90"/>
      <c r="E52" s="90"/>
      <c r="F52" s="90"/>
      <c r="G52" s="90"/>
      <c r="H52" s="90"/>
      <c r="I52" s="91"/>
    </row>
    <row r="53" spans="1:20" ht="15" hidden="1" customHeight="1" x14ac:dyDescent="0.25">
      <c r="A53" s="88"/>
      <c r="B53" s="92"/>
      <c r="C53" s="93"/>
      <c r="D53" s="93"/>
      <c r="E53" s="93"/>
      <c r="F53" s="93"/>
      <c r="G53" s="93"/>
      <c r="H53" s="93"/>
      <c r="I53" s="94"/>
    </row>
    <row r="54" spans="1:20" x14ac:dyDescent="0.25">
      <c r="A54" s="16" t="s">
        <v>47</v>
      </c>
      <c r="B54" s="54" t="s">
        <v>53</v>
      </c>
      <c r="C54" s="15">
        <v>1</v>
      </c>
      <c r="D54" s="6"/>
      <c r="E54" s="6"/>
      <c r="F54" s="6"/>
      <c r="G54" s="6"/>
      <c r="H54" s="6"/>
      <c r="I54" s="32">
        <f t="shared" ref="I54:I58" si="6">SUM(D54:H54)/5</f>
        <v>0</v>
      </c>
    </row>
    <row r="55" spans="1:20" x14ac:dyDescent="0.25">
      <c r="A55" s="16" t="s">
        <v>48</v>
      </c>
      <c r="B55" s="54" t="s">
        <v>54</v>
      </c>
      <c r="C55" s="15">
        <v>2</v>
      </c>
      <c r="D55" s="6">
        <v>2</v>
      </c>
      <c r="E55" s="6">
        <v>2</v>
      </c>
      <c r="F55" s="6">
        <v>2</v>
      </c>
      <c r="G55" s="6">
        <v>2</v>
      </c>
      <c r="H55" s="6">
        <v>2</v>
      </c>
      <c r="I55" s="32">
        <f t="shared" si="6"/>
        <v>2</v>
      </c>
    </row>
    <row r="56" spans="1:20" x14ac:dyDescent="0.25">
      <c r="A56" s="16" t="s">
        <v>49</v>
      </c>
      <c r="B56" s="54" t="s">
        <v>55</v>
      </c>
      <c r="C56" s="15">
        <v>3</v>
      </c>
      <c r="D56" s="6"/>
      <c r="E56" s="6"/>
      <c r="F56" s="6"/>
      <c r="G56" s="6"/>
      <c r="H56" s="6"/>
      <c r="I56" s="32">
        <f t="shared" si="6"/>
        <v>0</v>
      </c>
    </row>
    <row r="57" spans="1:20" x14ac:dyDescent="0.25">
      <c r="A57" s="16" t="s">
        <v>50</v>
      </c>
      <c r="B57" s="54" t="s">
        <v>56</v>
      </c>
      <c r="C57" s="15">
        <v>4</v>
      </c>
      <c r="D57" s="6"/>
      <c r="E57" s="6"/>
      <c r="F57" s="6"/>
      <c r="G57" s="6"/>
      <c r="H57" s="6"/>
      <c r="I57" s="32">
        <f t="shared" si="6"/>
        <v>0</v>
      </c>
    </row>
    <row r="58" spans="1:20" ht="30.75" customHeight="1" x14ac:dyDescent="0.25">
      <c r="A58" s="80" t="s">
        <v>75</v>
      </c>
      <c r="B58" s="81"/>
      <c r="C58" s="82"/>
      <c r="D58" s="30">
        <f>IF(OR(COUNT(D54:D57)&gt;1,MAX(D54:D57)&gt;4),"kontrolli hindepunkte",SUM(D54:D57)/4*20)</f>
        <v>10</v>
      </c>
      <c r="E58" s="30">
        <f>IF(OR(COUNT(E54:E57)&gt;1,MAX(E54:E57)&gt;4),"kontrolli hindepunkte",SUM(E54:E57)/4*20)</f>
        <v>10</v>
      </c>
      <c r="F58" s="30">
        <f>IF(OR(COUNT(F54:F57)&gt;1,MAX(F54:F57)&gt;4),"kontrolli hindepunkte",SUM(F54:F57)/4*20)</f>
        <v>10</v>
      </c>
      <c r="G58" s="30">
        <f>IF(OR(COUNT(G54:G57)&gt;1,MAX(G54:G57)&gt;4),"kontrolli hindepunkte",SUM(G54:G57)/4*20)</f>
        <v>10</v>
      </c>
      <c r="H58" s="30">
        <f>IF(OR(COUNT(H54:H57)&gt;1,MAX(H54:H57)&gt;4),"kontrolli hindepunkte",SUM(H54:H57)/4*20)</f>
        <v>10</v>
      </c>
      <c r="I58" s="32">
        <f t="shared" si="6"/>
        <v>10</v>
      </c>
    </row>
    <row r="59" spans="1:20" x14ac:dyDescent="0.25">
      <c r="A59" s="11" t="s">
        <v>57</v>
      </c>
      <c r="B59" s="12"/>
      <c r="C59" s="17"/>
      <c r="D59" s="17"/>
      <c r="E59" s="17"/>
      <c r="F59" s="17"/>
      <c r="G59" s="17"/>
      <c r="H59" s="17"/>
      <c r="I59" s="17"/>
    </row>
    <row r="60" spans="1:20" ht="15" customHeight="1" x14ac:dyDescent="0.25">
      <c r="A60" s="88" t="s">
        <v>58</v>
      </c>
      <c r="B60" s="103" t="s">
        <v>59</v>
      </c>
      <c r="C60" s="103"/>
      <c r="D60" s="103"/>
      <c r="E60" s="103"/>
      <c r="F60" s="103"/>
      <c r="G60" s="103"/>
      <c r="H60" s="103"/>
      <c r="I60" s="103"/>
    </row>
    <row r="61" spans="1:20" ht="0.75" customHeight="1" x14ac:dyDescent="0.25">
      <c r="A61" s="88"/>
      <c r="B61" s="103"/>
      <c r="C61" s="103"/>
      <c r="D61" s="103"/>
      <c r="E61" s="103"/>
      <c r="F61" s="103"/>
      <c r="G61" s="103"/>
      <c r="H61" s="103"/>
      <c r="I61" s="103"/>
    </row>
    <row r="62" spans="1:20" x14ac:dyDescent="0.25">
      <c r="A62" s="16" t="s">
        <v>60</v>
      </c>
      <c r="B62" s="54" t="s">
        <v>66</v>
      </c>
      <c r="C62" s="15">
        <v>1</v>
      </c>
      <c r="D62" s="6"/>
      <c r="E62" s="6"/>
      <c r="F62" s="6"/>
      <c r="G62" s="6"/>
      <c r="H62" s="6"/>
      <c r="I62" s="32">
        <f t="shared" ref="I62:I68" si="7">SUM(D62:H62)/5</f>
        <v>0</v>
      </c>
    </row>
    <row r="63" spans="1:20" x14ac:dyDescent="0.25">
      <c r="A63" s="16" t="s">
        <v>61</v>
      </c>
      <c r="B63" s="54" t="s">
        <v>67</v>
      </c>
      <c r="C63" s="15">
        <v>2</v>
      </c>
      <c r="D63" s="6"/>
      <c r="E63" s="6"/>
      <c r="F63" s="6"/>
      <c r="G63" s="6"/>
      <c r="H63" s="6"/>
      <c r="I63" s="32">
        <f t="shared" si="7"/>
        <v>0</v>
      </c>
    </row>
    <row r="64" spans="1:20" x14ac:dyDescent="0.25">
      <c r="A64" s="16" t="s">
        <v>62</v>
      </c>
      <c r="B64" s="54" t="s">
        <v>68</v>
      </c>
      <c r="C64" s="15">
        <v>3</v>
      </c>
      <c r="D64" s="6"/>
      <c r="E64" s="6"/>
      <c r="F64" s="6"/>
      <c r="G64" s="6"/>
      <c r="H64" s="6"/>
      <c r="I64" s="32">
        <f t="shared" si="7"/>
        <v>0</v>
      </c>
      <c r="T64" t="s">
        <v>70</v>
      </c>
    </row>
    <row r="65" spans="1:10" x14ac:dyDescent="0.25">
      <c r="A65" s="16" t="s">
        <v>63</v>
      </c>
      <c r="B65" s="54" t="s">
        <v>69</v>
      </c>
      <c r="C65" s="15">
        <v>4</v>
      </c>
      <c r="D65" s="6">
        <v>4</v>
      </c>
      <c r="E65" s="6">
        <v>4</v>
      </c>
      <c r="F65" s="6">
        <v>4</v>
      </c>
      <c r="G65" s="6">
        <v>4</v>
      </c>
      <c r="H65" s="6">
        <v>4</v>
      </c>
      <c r="I65" s="32">
        <f t="shared" si="7"/>
        <v>4</v>
      </c>
    </row>
    <row r="66" spans="1:10" ht="45" x14ac:dyDescent="0.25">
      <c r="A66" s="31" t="s">
        <v>64</v>
      </c>
      <c r="B66" s="54" t="s">
        <v>65</v>
      </c>
      <c r="C66" s="15" t="s">
        <v>6</v>
      </c>
      <c r="D66" s="6">
        <v>4</v>
      </c>
      <c r="E66" s="6">
        <v>4</v>
      </c>
      <c r="F66" s="6">
        <v>4</v>
      </c>
      <c r="G66" s="6">
        <v>4</v>
      </c>
      <c r="H66" s="6">
        <v>4</v>
      </c>
      <c r="I66" s="32">
        <f t="shared" si="7"/>
        <v>4</v>
      </c>
    </row>
    <row r="67" spans="1:10" ht="31.5" customHeight="1" x14ac:dyDescent="0.25">
      <c r="A67" s="80" t="s">
        <v>72</v>
      </c>
      <c r="B67" s="77"/>
      <c r="C67" s="76"/>
      <c r="D67" s="30">
        <f>IF(COUNT(D62:D65)&gt;1,"kontrolli hindepunkte",IF(AND(OR(D66=0,D66=1,D66=2,D66=3,D66=4),OR(D62=0,D62=1),OR(D63=0,D63=2),OR(D64=0,D64=3),OR(D65=0,D65=4)),SUM(D62:D66)/8*10,"kontrolli hindepunkte"))</f>
        <v>10</v>
      </c>
      <c r="E67" s="30">
        <f>IF(COUNT(E62:E65)&gt;1,"kontrolli hindepunkte",IF(AND(OR(E66=0,E66=1,E66=2,E66=3,E66=4),OR(E62=0,E62=1),OR(E63=0,E63=2),OR(E64=0,E64=3),OR(E65=0,E65=4)),SUM(E62:E66)/8*10,"kontrolli hindepunkte"))</f>
        <v>10</v>
      </c>
      <c r="F67" s="30">
        <f>IF(COUNT(F62:F65)&gt;1,"kontrolli hindepunkte",IF(AND(OR(F66=0,F66=1,F66=2,F66=3,F66=4),OR(F62=0,F62=1),OR(F63=0,F63=2),OR(F64=0,F64=3),OR(F65=0,F65=4)),SUM(F62:F66)/8*10,"kontrolli hindepunkte"))</f>
        <v>10</v>
      </c>
      <c r="G67" s="30">
        <f>IF(COUNT(G62:G65)&gt;1,"kontrolli hindepunkte",IF(AND(OR(G66=0,G66=1,G66=2,G66=3,G66=4),OR(G62=0,G62=1),OR(G63=0,G63=2),OR(G64=0,G64=3),OR(G65=0,G65=4)),SUM(G62:G66)/8*10,"kontrolli hindepunkte"))</f>
        <v>10</v>
      </c>
      <c r="H67" s="30">
        <f>IF(COUNT(H62:H65)&gt;1,"kontrolli hindepunkte",IF(AND(OR(H66=0,H66=1,H66=2,H66=3,H66=4),OR(H62=0,H62=1),OR(H63=0,H63=2),OR(H64=0,H64=3),OR(H65=0,H65=4)),SUM(H62:H66)/8*10,"kontrolli hindepunkte"))</f>
        <v>10</v>
      </c>
      <c r="I67" s="32">
        <f t="shared" si="7"/>
        <v>10</v>
      </c>
    </row>
    <row r="68" spans="1:10" ht="31.5" customHeight="1" x14ac:dyDescent="0.25">
      <c r="A68" s="80" t="s">
        <v>103</v>
      </c>
      <c r="B68" s="81"/>
      <c r="C68" s="82"/>
      <c r="D68" s="30">
        <f>D12+D25+D42+D47+D50+D58+D67</f>
        <v>72.857142857142861</v>
      </c>
      <c r="E68" s="30">
        <f>E12+E25+E42+E47+E50+E58+E67</f>
        <v>70.11904761904762</v>
      </c>
      <c r="F68" s="30">
        <f>F12+F25+F42+F47+F50+F58+F67</f>
        <v>68.452380952380949</v>
      </c>
      <c r="G68" s="30">
        <f>G12+G25+G42+G47+G50+G58+G67</f>
        <v>62.976190476190482</v>
      </c>
      <c r="H68" s="30">
        <f>H12+H25+H42+H47+H50+H58+H67</f>
        <v>72.857142857142861</v>
      </c>
      <c r="I68" s="55">
        <f t="shared" si="7"/>
        <v>69.452380952380963</v>
      </c>
    </row>
    <row r="69" spans="1:10" ht="30" customHeight="1" x14ac:dyDescent="0.25">
      <c r="A69" s="80" t="s">
        <v>104</v>
      </c>
      <c r="B69" s="81"/>
      <c r="C69" s="82"/>
      <c r="D69" s="85">
        <f>SUM(D32,D39)</f>
        <v>2.5</v>
      </c>
      <c r="E69" s="85"/>
      <c r="F69" s="85"/>
      <c r="G69" s="85"/>
      <c r="H69" s="85"/>
      <c r="I69" s="85"/>
    </row>
    <row r="70" spans="1:10" x14ac:dyDescent="0.25">
      <c r="A70" s="67" t="s">
        <v>105</v>
      </c>
      <c r="B70" s="67"/>
      <c r="C70" s="67"/>
      <c r="D70" s="67"/>
      <c r="E70" s="67"/>
      <c r="F70" s="67"/>
      <c r="G70" s="67"/>
      <c r="H70" s="67"/>
      <c r="I70" s="49">
        <f>SUM(I68,D69)</f>
        <v>71.952380952380963</v>
      </c>
      <c r="J70" s="23"/>
    </row>
  </sheetData>
  <mergeCells count="42">
    <mergeCell ref="A70:H70"/>
    <mergeCell ref="A60:A61"/>
    <mergeCell ref="B60:I61"/>
    <mergeCell ref="A67:C67"/>
    <mergeCell ref="A68:C68"/>
    <mergeCell ref="A69:C69"/>
    <mergeCell ref="D69:I69"/>
    <mergeCell ref="A58:C58"/>
    <mergeCell ref="A39:C39"/>
    <mergeCell ref="D39:I39"/>
    <mergeCell ref="A40:I40"/>
    <mergeCell ref="A42:C42"/>
    <mergeCell ref="A43:I43"/>
    <mergeCell ref="A47:C47"/>
    <mergeCell ref="A48:I48"/>
    <mergeCell ref="A50:C50"/>
    <mergeCell ref="A51:I51"/>
    <mergeCell ref="A52:A53"/>
    <mergeCell ref="B52:I53"/>
    <mergeCell ref="D38:I38"/>
    <mergeCell ref="B27:I27"/>
    <mergeCell ref="D28:I28"/>
    <mergeCell ref="D29:I29"/>
    <mergeCell ref="D30:I30"/>
    <mergeCell ref="D31:I31"/>
    <mergeCell ref="A32:C32"/>
    <mergeCell ref="D32:I32"/>
    <mergeCell ref="A33:I33"/>
    <mergeCell ref="B34:I34"/>
    <mergeCell ref="D35:I35"/>
    <mergeCell ref="D36:I36"/>
    <mergeCell ref="D37:I37"/>
    <mergeCell ref="J8:M8"/>
    <mergeCell ref="A26:I26"/>
    <mergeCell ref="A2:I2"/>
    <mergeCell ref="A4:B4"/>
    <mergeCell ref="C4:I4"/>
    <mergeCell ref="A12:C12"/>
    <mergeCell ref="A13:I13"/>
    <mergeCell ref="A14:A15"/>
    <mergeCell ref="B14:I15"/>
    <mergeCell ref="A25:C25"/>
  </mergeCells>
  <pageMargins left="0.70866141732283472" right="0.70866141732283472" top="0.74803149606299213" bottom="0.74803149606299213" header="0.31496062992125984" footer="0.31496062992125984"/>
  <pageSetup paperSize="9" scale="70" fitToHeight="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B8" sqref="B8"/>
    </sheetView>
  </sheetViews>
  <sheetFormatPr defaultRowHeight="15" x14ac:dyDescent="0.25"/>
  <cols>
    <col min="1" max="1" width="5.7109375" customWidth="1"/>
    <col min="2" max="2" width="61.85546875" customWidth="1"/>
    <col min="3" max="3" width="7.7109375" customWidth="1"/>
    <col min="4" max="9" width="12.7109375" customWidth="1"/>
    <col min="10" max="10" width="3.140625" customWidth="1"/>
    <col min="11" max="12" width="4" customWidth="1"/>
    <col min="13" max="13" width="4.42578125" customWidth="1"/>
    <col min="14" max="14" width="4.85546875" customWidth="1"/>
    <col min="15" max="15" width="7.42578125" customWidth="1"/>
    <col min="16" max="16" width="4.28515625" customWidth="1"/>
    <col min="17" max="17" width="4.85546875" customWidth="1"/>
    <col min="18" max="18" width="7.28515625" customWidth="1"/>
    <col min="19" max="19" width="11.5703125" customWidth="1"/>
    <col min="20" max="20" width="8.7109375" customWidth="1"/>
  </cols>
  <sheetData>
    <row r="1" spans="1:21" x14ac:dyDescent="0.25">
      <c r="A1" s="33" t="s">
        <v>70</v>
      </c>
      <c r="B1" s="33"/>
      <c r="C1" s="33"/>
      <c r="D1" s="33"/>
      <c r="E1" s="33"/>
      <c r="F1" s="33"/>
      <c r="G1" s="33"/>
      <c r="H1" s="33"/>
      <c r="I1" s="33"/>
    </row>
    <row r="2" spans="1:21" s="56" customFormat="1" ht="32.25" customHeight="1" x14ac:dyDescent="0.25">
      <c r="A2" s="86" t="s">
        <v>101</v>
      </c>
      <c r="B2" s="87"/>
      <c r="C2" s="87"/>
      <c r="D2" s="87"/>
      <c r="E2" s="87"/>
      <c r="F2" s="87"/>
      <c r="G2" s="87"/>
      <c r="H2" s="87"/>
      <c r="I2" s="87"/>
    </row>
    <row r="3" spans="1:21" s="56" customFormat="1" x14ac:dyDescent="0.25">
      <c r="A3" s="35"/>
      <c r="B3" s="34"/>
      <c r="C3" s="34"/>
      <c r="D3" s="34"/>
      <c r="E3" s="34"/>
      <c r="F3" s="34"/>
      <c r="G3" s="34"/>
      <c r="H3" s="34"/>
      <c r="I3" s="34"/>
    </row>
    <row r="4" spans="1:21" s="56" customFormat="1" x14ac:dyDescent="0.25">
      <c r="A4" s="120" t="s">
        <v>4</v>
      </c>
      <c r="B4" s="121"/>
      <c r="C4" s="117">
        <f>'hindepunktide koond'!A8</f>
        <v>642215780005</v>
      </c>
      <c r="D4" s="118"/>
      <c r="E4" s="118"/>
      <c r="F4" s="118"/>
      <c r="G4" s="118"/>
      <c r="H4" s="118"/>
      <c r="I4" s="119"/>
    </row>
    <row r="5" spans="1:21" s="56" customFormat="1" ht="15.75" x14ac:dyDescent="0.25">
      <c r="A5" s="3"/>
      <c r="D5" s="52"/>
      <c r="E5" s="57"/>
      <c r="F5" s="58"/>
      <c r="G5" s="58"/>
      <c r="H5" s="58"/>
      <c r="I5" s="57"/>
    </row>
    <row r="6" spans="1:21" ht="51" customHeight="1" x14ac:dyDescent="0.25">
      <c r="A6" s="5"/>
      <c r="B6" s="55" t="s">
        <v>1</v>
      </c>
      <c r="C6" s="20" t="s">
        <v>7</v>
      </c>
      <c r="D6" s="20" t="s">
        <v>78</v>
      </c>
      <c r="E6" s="20" t="s">
        <v>79</v>
      </c>
      <c r="F6" s="20" t="s">
        <v>80</v>
      </c>
      <c r="G6" s="20" t="s">
        <v>81</v>
      </c>
      <c r="H6" s="20" t="s">
        <v>82</v>
      </c>
      <c r="I6" s="37" t="s">
        <v>83</v>
      </c>
      <c r="J6" s="4"/>
      <c r="K6" s="4"/>
      <c r="L6" s="4"/>
      <c r="M6" s="4"/>
      <c r="N6" s="4"/>
      <c r="O6" s="4"/>
      <c r="P6" s="4"/>
    </row>
    <row r="7" spans="1:21" x14ac:dyDescent="0.25">
      <c r="A7" s="12" t="s">
        <v>0</v>
      </c>
      <c r="B7" s="8"/>
      <c r="C7" s="21"/>
      <c r="D7" s="7"/>
      <c r="E7" s="7"/>
      <c r="F7" s="7"/>
      <c r="G7" s="7"/>
      <c r="H7" s="7"/>
      <c r="I7" s="22"/>
    </row>
    <row r="8" spans="1:21" ht="45" x14ac:dyDescent="0.25">
      <c r="A8" s="16" t="s">
        <v>2</v>
      </c>
      <c r="B8" s="19" t="s">
        <v>3</v>
      </c>
      <c r="C8" s="25" t="s">
        <v>6</v>
      </c>
      <c r="D8" s="24">
        <v>4</v>
      </c>
      <c r="E8" s="24">
        <v>3</v>
      </c>
      <c r="F8" s="24">
        <v>2</v>
      </c>
      <c r="G8" s="24">
        <v>1</v>
      </c>
      <c r="H8" s="24">
        <v>4</v>
      </c>
      <c r="I8" s="38">
        <f>SUM(D8:H8)/5</f>
        <v>2.8</v>
      </c>
      <c r="J8" s="99" t="s">
        <v>70</v>
      </c>
      <c r="K8" s="100"/>
      <c r="L8" s="100"/>
      <c r="M8" s="100"/>
      <c r="N8" s="1"/>
      <c r="O8" s="1"/>
      <c r="P8" s="1"/>
      <c r="Q8" s="1"/>
      <c r="R8" s="1"/>
      <c r="S8" s="1"/>
    </row>
    <row r="9" spans="1:21" ht="45" x14ac:dyDescent="0.25">
      <c r="A9" s="16" t="s">
        <v>5</v>
      </c>
      <c r="B9" s="54" t="s">
        <v>8</v>
      </c>
      <c r="C9" s="15">
        <v>2</v>
      </c>
      <c r="D9" s="6"/>
      <c r="E9" s="6"/>
      <c r="F9" s="6"/>
      <c r="G9" s="6"/>
      <c r="H9" s="6"/>
      <c r="I9" s="38">
        <f t="shared" ref="I9:I11" si="0">SUM(D9:H9)/5</f>
        <v>0</v>
      </c>
      <c r="T9" t="s">
        <v>70</v>
      </c>
    </row>
    <row r="10" spans="1:21" ht="45" x14ac:dyDescent="0.25">
      <c r="A10" s="16" t="s">
        <v>9</v>
      </c>
      <c r="B10" s="54" t="s">
        <v>10</v>
      </c>
      <c r="C10" s="15" t="s">
        <v>6</v>
      </c>
      <c r="D10" s="6">
        <v>4</v>
      </c>
      <c r="E10" s="6">
        <v>3</v>
      </c>
      <c r="F10" s="6">
        <v>2</v>
      </c>
      <c r="G10" s="6">
        <v>4</v>
      </c>
      <c r="H10" s="6">
        <v>4</v>
      </c>
      <c r="I10" s="38">
        <f t="shared" si="0"/>
        <v>3.4</v>
      </c>
    </row>
    <row r="11" spans="1:21" ht="60" x14ac:dyDescent="0.25">
      <c r="A11" s="16" t="s">
        <v>11</v>
      </c>
      <c r="B11" s="63" t="s">
        <v>109</v>
      </c>
      <c r="C11" s="15" t="s">
        <v>6</v>
      </c>
      <c r="D11" s="6"/>
      <c r="E11" s="6"/>
      <c r="F11" s="6"/>
      <c r="G11" s="6"/>
      <c r="H11" s="6"/>
      <c r="I11" s="38">
        <f t="shared" si="0"/>
        <v>0</v>
      </c>
    </row>
    <row r="12" spans="1:21" ht="32.25" customHeight="1" x14ac:dyDescent="0.25">
      <c r="A12" s="109" t="s">
        <v>71</v>
      </c>
      <c r="B12" s="81"/>
      <c r="C12" s="82"/>
      <c r="D12" s="30">
        <f>IF(AND(OR(D8=0,D8=1,D8=2,D8=3,D8=4),OR(D9=0,D9=2),OR(D10=0,D10=1,D10=2,D10=3,D10=4),OR(D11=0,D11=1,D11=2,D11=3,D11=4)),SUM(D8:D11)/14*15,"kontrolli hindepunkte")</f>
        <v>8.5714285714285712</v>
      </c>
      <c r="E12" s="30">
        <f>IF(AND(OR(E8=0,E8=1,E8=2,E8=3,E8=4),OR(E9=0,E9=2),OR(E10=0,E10=1,E10=2,E10=3,E10=4),OR(E11=0,E11=1,E11=2,E11=3,E11=4)),SUM(E8:E11)/14*15,"kontrolli hindepunkte")</f>
        <v>6.4285714285714279</v>
      </c>
      <c r="F12" s="30">
        <f>IF(AND(OR(F8=0,F8=1,F8=2,F8=3,F8=4),OR(F9=0,F9=2),OR(F10=0,F10=1,F10=2,F10=3,F10=4),OR(F11=0,F11=1,F11=2,F11=3,F11=4)),SUM(F8:F11)/14*15,"kontrolli hindepunkte")</f>
        <v>4.2857142857142856</v>
      </c>
      <c r="G12" s="30">
        <f>IF(AND(OR(G8=0,G8=1,G8=2,G8=3,G8=4),OR(G9=0,G9=2),OR(G10=0,G10=1,G10=2,G10=3,G10=4),OR(G11=0,G11=1,G11=2,G11=3,G11=4)),SUM(G8:G11)/14*15,"kontrolli hindepunkte")</f>
        <v>5.3571428571428577</v>
      </c>
      <c r="H12" s="30">
        <f>IF(AND(OR(H8=0,H8=1,H8=2,H8=3,H8=4),OR(H9=0,H9=2),OR(H10=0,H10=1,H10=2,H10=3,H10=4),OR(H11=0,H11=1,H11=2,H11=3,H11=4)),SUM(H8:H11)/14*15,"kontrolli hindepunkte")</f>
        <v>8.5714285714285712</v>
      </c>
      <c r="I12" s="38">
        <f>SUM(D12:H12)/5</f>
        <v>6.6428571428571432</v>
      </c>
      <c r="J12" s="23" t="s">
        <v>70</v>
      </c>
      <c r="K12" s="23" t="s">
        <v>70</v>
      </c>
      <c r="U12" t="s">
        <v>70</v>
      </c>
    </row>
    <row r="13" spans="1:21" x14ac:dyDescent="0.25">
      <c r="A13" s="108" t="s">
        <v>12</v>
      </c>
      <c r="B13" s="77"/>
      <c r="C13" s="77"/>
      <c r="D13" s="77"/>
      <c r="E13" s="77"/>
      <c r="F13" s="77"/>
      <c r="G13" s="77"/>
      <c r="H13" s="77"/>
      <c r="I13" s="76"/>
    </row>
    <row r="14" spans="1:21" ht="15" customHeight="1" x14ac:dyDescent="0.25">
      <c r="A14" s="101" t="s">
        <v>14</v>
      </c>
      <c r="B14" s="103" t="s">
        <v>13</v>
      </c>
      <c r="C14" s="103"/>
      <c r="D14" s="103"/>
      <c r="E14" s="103"/>
      <c r="F14" s="103"/>
      <c r="G14" s="103"/>
      <c r="H14" s="103"/>
      <c r="I14" s="103"/>
    </row>
    <row r="15" spans="1:21" x14ac:dyDescent="0.25">
      <c r="A15" s="102"/>
      <c r="B15" s="103"/>
      <c r="C15" s="103"/>
      <c r="D15" s="103"/>
      <c r="E15" s="103"/>
      <c r="F15" s="103"/>
      <c r="G15" s="103"/>
      <c r="H15" s="103"/>
      <c r="I15" s="103"/>
    </row>
    <row r="16" spans="1:21" x14ac:dyDescent="0.25">
      <c r="A16" s="13" t="s">
        <v>15</v>
      </c>
      <c r="B16" s="54" t="s">
        <v>25</v>
      </c>
      <c r="C16" s="15">
        <v>1</v>
      </c>
      <c r="D16" s="26"/>
      <c r="E16" s="26"/>
      <c r="F16" s="26"/>
      <c r="G16" s="26"/>
      <c r="H16" s="26"/>
      <c r="I16" s="39">
        <f>SUM(D16:H16)/5</f>
        <v>0</v>
      </c>
    </row>
    <row r="17" spans="1:9" x14ac:dyDescent="0.25">
      <c r="A17" s="13" t="s">
        <v>16</v>
      </c>
      <c r="B17" s="54" t="s">
        <v>26</v>
      </c>
      <c r="C17" s="15">
        <v>2</v>
      </c>
      <c r="D17" s="26" t="s">
        <v>70</v>
      </c>
      <c r="E17" s="26"/>
      <c r="F17" s="26"/>
      <c r="G17" s="26"/>
      <c r="H17" s="26"/>
      <c r="I17" s="39">
        <f t="shared" ref="I17:I19" si="1">SUM(D17:H17)/5</f>
        <v>0</v>
      </c>
    </row>
    <row r="18" spans="1:9" x14ac:dyDescent="0.25">
      <c r="A18" s="13" t="s">
        <v>17</v>
      </c>
      <c r="B18" s="54" t="s">
        <v>27</v>
      </c>
      <c r="C18" s="15">
        <v>3</v>
      </c>
      <c r="D18" s="26"/>
      <c r="E18" s="26"/>
      <c r="F18" s="26"/>
      <c r="G18" s="26"/>
      <c r="H18" s="26"/>
      <c r="I18" s="39">
        <f t="shared" si="1"/>
        <v>0</v>
      </c>
    </row>
    <row r="19" spans="1:9" x14ac:dyDescent="0.25">
      <c r="A19" s="13" t="s">
        <v>18</v>
      </c>
      <c r="B19" s="54" t="s">
        <v>28</v>
      </c>
      <c r="C19" s="15">
        <v>4</v>
      </c>
      <c r="D19" s="26">
        <v>4</v>
      </c>
      <c r="E19" s="26">
        <v>4</v>
      </c>
      <c r="F19" s="26">
        <v>4</v>
      </c>
      <c r="G19" s="26">
        <v>4</v>
      </c>
      <c r="H19" s="26">
        <v>4</v>
      </c>
      <c r="I19" s="39">
        <f t="shared" si="1"/>
        <v>4</v>
      </c>
    </row>
    <row r="20" spans="1:9" ht="29.25" customHeight="1" x14ac:dyDescent="0.25">
      <c r="A20" s="9" t="s">
        <v>19</v>
      </c>
      <c r="B20" s="53" t="s">
        <v>24</v>
      </c>
      <c r="C20" s="17" t="s">
        <v>70</v>
      </c>
      <c r="D20" s="27" t="s">
        <v>70</v>
      </c>
      <c r="E20" s="27"/>
      <c r="F20" s="27"/>
      <c r="G20" s="27"/>
      <c r="H20" s="27"/>
      <c r="I20" s="39"/>
    </row>
    <row r="21" spans="1:9" x14ac:dyDescent="0.25">
      <c r="A21" s="13" t="s">
        <v>20</v>
      </c>
      <c r="B21" s="54" t="s">
        <v>29</v>
      </c>
      <c r="C21" s="15">
        <v>1</v>
      </c>
      <c r="D21" s="26"/>
      <c r="E21" s="26"/>
      <c r="F21" s="26"/>
      <c r="G21" s="26">
        <v>1</v>
      </c>
      <c r="H21" s="26"/>
      <c r="I21" s="39">
        <f>SUM(D21:H21)/5</f>
        <v>0.2</v>
      </c>
    </row>
    <row r="22" spans="1:9" x14ac:dyDescent="0.25">
      <c r="A22" s="13" t="s">
        <v>21</v>
      </c>
      <c r="B22" s="54" t="s">
        <v>30</v>
      </c>
      <c r="C22" s="15">
        <v>2</v>
      </c>
      <c r="D22" s="26"/>
      <c r="E22" s="26">
        <v>2</v>
      </c>
      <c r="F22" s="26">
        <v>2</v>
      </c>
      <c r="G22" s="26"/>
      <c r="H22" s="26"/>
      <c r="I22" s="39">
        <f t="shared" ref="I22:I24" si="2">SUM(D22:H22)/5</f>
        <v>0.8</v>
      </c>
    </row>
    <row r="23" spans="1:9" x14ac:dyDescent="0.25">
      <c r="A23" s="13" t="s">
        <v>22</v>
      </c>
      <c r="B23" s="54" t="s">
        <v>31</v>
      </c>
      <c r="C23" s="15">
        <v>3</v>
      </c>
      <c r="D23" s="26"/>
      <c r="E23" s="26"/>
      <c r="F23" s="26"/>
      <c r="G23" s="26"/>
      <c r="H23" s="26"/>
      <c r="I23" s="39">
        <f t="shared" si="2"/>
        <v>0</v>
      </c>
    </row>
    <row r="24" spans="1:9" x14ac:dyDescent="0.25">
      <c r="A24" s="13" t="s">
        <v>23</v>
      </c>
      <c r="B24" s="54" t="s">
        <v>32</v>
      </c>
      <c r="C24" s="15">
        <v>4</v>
      </c>
      <c r="D24" s="26">
        <v>4</v>
      </c>
      <c r="E24" s="26"/>
      <c r="F24" s="26"/>
      <c r="G24" s="26"/>
      <c r="H24" s="26">
        <v>4</v>
      </c>
      <c r="I24" s="39">
        <f t="shared" si="2"/>
        <v>1.6</v>
      </c>
    </row>
    <row r="25" spans="1:9" ht="32.25" customHeight="1" x14ac:dyDescent="0.25">
      <c r="A25" s="110" t="s">
        <v>72</v>
      </c>
      <c r="B25" s="111"/>
      <c r="C25" s="112"/>
      <c r="D25" s="40">
        <f>IF(OR(COUNT(D16:D19)&gt;1,COUNT(D21:D24)&gt;1,MAX(D16:D24)&gt;4),"kontrolli hindepunkte",SUM(D16:D19,D21:D24)/8*10)</f>
        <v>10</v>
      </c>
      <c r="E25" s="40">
        <f>IF(OR(COUNT(E16:E19)&gt;1,COUNT(E21:E24)&gt;1,MAX(E16:E24)&gt;4),"kontrolli hindepunkte",SUM(E16:E19,E21:E24)/8*10)</f>
        <v>7.5</v>
      </c>
      <c r="F25" s="40">
        <f>IF(OR(COUNT(F16:F19)&gt;1,COUNT(F21:F24)&gt;1,MAX(F16:F24)&gt;4),"kontrolli hindepunkte",SUM(F16:F19,F21:F24)/8*10)</f>
        <v>7.5</v>
      </c>
      <c r="G25" s="40">
        <f>IF(OR(COUNT(G16:G19)&gt;1,COUNT(G21:G24)&gt;1,MAX(G16:G24)&gt;4),"kontrolli hindepunkte",SUM(G16:G19,G21:G24)/8*10)</f>
        <v>6.25</v>
      </c>
      <c r="H25" s="40">
        <f>IF(OR(COUNT(H16:H19)&gt;1,COUNT(H21:H24)&gt;1,MAX(H16:H24)&gt;4),"kontrolli hindepunkte",SUM(H16:H19,H21:H24)/8*10)</f>
        <v>10</v>
      </c>
      <c r="I25" s="40">
        <f>SUM(D25:H25)/5</f>
        <v>8.25</v>
      </c>
    </row>
    <row r="26" spans="1:9" x14ac:dyDescent="0.25">
      <c r="A26" s="95" t="s">
        <v>84</v>
      </c>
      <c r="B26" s="84"/>
      <c r="C26" s="96"/>
      <c r="D26" s="96"/>
      <c r="E26" s="96"/>
      <c r="F26" s="96"/>
      <c r="G26" s="96"/>
      <c r="H26" s="96"/>
      <c r="I26" s="96"/>
    </row>
    <row r="27" spans="1:9" x14ac:dyDescent="0.25">
      <c r="A27" s="43"/>
      <c r="B27" s="97" t="s">
        <v>85</v>
      </c>
      <c r="C27" s="96"/>
      <c r="D27" s="96"/>
      <c r="E27" s="96"/>
      <c r="F27" s="96"/>
      <c r="G27" s="96"/>
      <c r="H27" s="96"/>
      <c r="I27" s="96"/>
    </row>
    <row r="28" spans="1:9" ht="13.5" customHeight="1" x14ac:dyDescent="0.25">
      <c r="A28" s="41" t="s">
        <v>86</v>
      </c>
      <c r="B28" s="42">
        <v>0.35</v>
      </c>
      <c r="C28" s="27">
        <v>1</v>
      </c>
      <c r="D28" s="74"/>
      <c r="E28" s="75"/>
      <c r="F28" s="75"/>
      <c r="G28" s="75"/>
      <c r="H28" s="75"/>
      <c r="I28" s="76"/>
    </row>
    <row r="29" spans="1:9" x14ac:dyDescent="0.25">
      <c r="A29" s="41" t="s">
        <v>87</v>
      </c>
      <c r="B29" s="54" t="s">
        <v>90</v>
      </c>
      <c r="C29" s="27">
        <v>2</v>
      </c>
      <c r="D29" s="74">
        <v>2</v>
      </c>
      <c r="E29" s="75"/>
      <c r="F29" s="75"/>
      <c r="G29" s="75"/>
      <c r="H29" s="75"/>
      <c r="I29" s="76"/>
    </row>
    <row r="30" spans="1:9" x14ac:dyDescent="0.25">
      <c r="A30" s="41" t="s">
        <v>88</v>
      </c>
      <c r="B30" s="54" t="s">
        <v>91</v>
      </c>
      <c r="C30" s="27">
        <v>3</v>
      </c>
      <c r="D30" s="74"/>
      <c r="E30" s="75"/>
      <c r="F30" s="75"/>
      <c r="G30" s="75"/>
      <c r="H30" s="75"/>
      <c r="I30" s="76"/>
    </row>
    <row r="31" spans="1:9" x14ac:dyDescent="0.25">
      <c r="A31" s="41" t="s">
        <v>89</v>
      </c>
      <c r="B31" s="54" t="s">
        <v>92</v>
      </c>
      <c r="C31" s="27">
        <v>4</v>
      </c>
      <c r="D31" s="74"/>
      <c r="E31" s="77"/>
      <c r="F31" s="77"/>
      <c r="G31" s="77"/>
      <c r="H31" s="77"/>
      <c r="I31" s="76"/>
    </row>
    <row r="32" spans="1:9" ht="29.25" customHeight="1" x14ac:dyDescent="0.25">
      <c r="A32" s="80" t="s">
        <v>102</v>
      </c>
      <c r="B32" s="81"/>
      <c r="C32" s="82"/>
      <c r="D32" s="68">
        <f>IF(OR(COUNT(D28:D31)&gt;1,MAX(D28:D31)&gt;4),"kontrolli hindepunkte",SUM(D28:D31)/4*5)</f>
        <v>2.5</v>
      </c>
      <c r="E32" s="69" t="str">
        <f t="shared" ref="E32:I32" si="3">IF(OR(COUNT(E23:E26)&gt;1,COUNT(E28:E31)&gt;1,MAX(E23:E31)&gt;4),"kontrolli hindepunkte",SUM(E23:E26,E28:E31)/8*10)</f>
        <v>kontrolli hindepunkte</v>
      </c>
      <c r="F32" s="69" t="str">
        <f t="shared" si="3"/>
        <v>kontrolli hindepunkte</v>
      </c>
      <c r="G32" s="69" t="str">
        <f t="shared" si="3"/>
        <v>kontrolli hindepunkte</v>
      </c>
      <c r="H32" s="69" t="str">
        <f t="shared" si="3"/>
        <v>kontrolli hindepunkte</v>
      </c>
      <c r="I32" s="70" t="str">
        <f t="shared" si="3"/>
        <v>kontrolli hindepunkte</v>
      </c>
    </row>
    <row r="33" spans="1:9" x14ac:dyDescent="0.25">
      <c r="A33" s="98" t="s">
        <v>93</v>
      </c>
      <c r="B33" s="96"/>
      <c r="C33" s="96"/>
      <c r="D33" s="96"/>
      <c r="E33" s="96"/>
      <c r="F33" s="96"/>
      <c r="G33" s="96"/>
      <c r="H33" s="96"/>
      <c r="I33" s="96"/>
    </row>
    <row r="34" spans="1:9" x14ac:dyDescent="0.25">
      <c r="A34" s="44"/>
      <c r="B34" s="114" t="s">
        <v>85</v>
      </c>
      <c r="C34" s="115"/>
      <c r="D34" s="115"/>
      <c r="E34" s="115"/>
      <c r="F34" s="115"/>
      <c r="G34" s="115"/>
      <c r="H34" s="115"/>
      <c r="I34" s="116"/>
    </row>
    <row r="35" spans="1:9" x14ac:dyDescent="0.25">
      <c r="A35" s="45" t="s">
        <v>94</v>
      </c>
      <c r="B35" s="46">
        <v>0.25</v>
      </c>
      <c r="C35" s="48">
        <v>1</v>
      </c>
      <c r="D35" s="78"/>
      <c r="E35" s="79"/>
      <c r="F35" s="79"/>
      <c r="G35" s="79"/>
      <c r="H35" s="79"/>
      <c r="I35" s="76"/>
    </row>
    <row r="36" spans="1:9" x14ac:dyDescent="0.25">
      <c r="A36" s="45" t="s">
        <v>95</v>
      </c>
      <c r="B36" s="47" t="s">
        <v>98</v>
      </c>
      <c r="C36" s="48">
        <v>2</v>
      </c>
      <c r="D36" s="78"/>
      <c r="E36" s="79"/>
      <c r="F36" s="79"/>
      <c r="G36" s="79"/>
      <c r="H36" s="79"/>
      <c r="I36" s="76"/>
    </row>
    <row r="37" spans="1:9" x14ac:dyDescent="0.25">
      <c r="A37" s="45" t="s">
        <v>96</v>
      </c>
      <c r="B37" s="47" t="s">
        <v>99</v>
      </c>
      <c r="C37" s="48">
        <v>3</v>
      </c>
      <c r="D37" s="78"/>
      <c r="E37" s="79"/>
      <c r="F37" s="79"/>
      <c r="G37" s="79"/>
      <c r="H37" s="79"/>
      <c r="I37" s="76"/>
    </row>
    <row r="38" spans="1:9" x14ac:dyDescent="0.25">
      <c r="A38" s="45" t="s">
        <v>97</v>
      </c>
      <c r="B38" s="47" t="s">
        <v>100</v>
      </c>
      <c r="C38" s="48">
        <v>4</v>
      </c>
      <c r="D38" s="78"/>
      <c r="E38" s="79"/>
      <c r="F38" s="79"/>
      <c r="G38" s="79"/>
      <c r="H38" s="79"/>
      <c r="I38" s="76"/>
    </row>
    <row r="39" spans="1:9" ht="30" customHeight="1" x14ac:dyDescent="0.25">
      <c r="A39" s="83" t="s">
        <v>102</v>
      </c>
      <c r="B39" s="84"/>
      <c r="C39" s="84"/>
      <c r="D39" s="71">
        <f>IF(OR(COUNT(D35:D38)&gt;1,MAX(D35:D38)&gt;4),"kontrolli hindepunkte",SUM(D35:D38)/4*5)</f>
        <v>0</v>
      </c>
      <c r="E39" s="72">
        <f t="shared" ref="E39:I39" si="4">IF(OR(COUNT(E30:E33)&gt;1,COUNT(E35:E38)&gt;1,MAX(E30:E38)&gt;4),"kontrolli hindepunkte",SUM(E30:E33,E35:E38)/8*10)</f>
        <v>0</v>
      </c>
      <c r="F39" s="72">
        <f t="shared" si="4"/>
        <v>0</v>
      </c>
      <c r="G39" s="72">
        <f t="shared" si="4"/>
        <v>0</v>
      </c>
      <c r="H39" s="72">
        <f t="shared" si="4"/>
        <v>0</v>
      </c>
      <c r="I39" s="73">
        <f t="shared" si="4"/>
        <v>0</v>
      </c>
    </row>
    <row r="40" spans="1:9" x14ac:dyDescent="0.25">
      <c r="A40" s="104" t="s">
        <v>33</v>
      </c>
      <c r="B40" s="104"/>
      <c r="C40" s="104"/>
      <c r="D40" s="104"/>
      <c r="E40" s="104"/>
      <c r="F40" s="104"/>
      <c r="G40" s="104"/>
      <c r="H40" s="104"/>
      <c r="I40" s="104"/>
    </row>
    <row r="41" spans="1:9" ht="30" x14ac:dyDescent="0.25">
      <c r="A41" s="16" t="s">
        <v>34</v>
      </c>
      <c r="B41" s="54" t="s">
        <v>35</v>
      </c>
      <c r="C41" s="15" t="s">
        <v>6</v>
      </c>
      <c r="D41" s="29">
        <v>1</v>
      </c>
      <c r="E41" s="29">
        <v>2</v>
      </c>
      <c r="F41" s="29">
        <v>1</v>
      </c>
      <c r="G41" s="29">
        <v>2</v>
      </c>
      <c r="H41" s="29">
        <v>2</v>
      </c>
      <c r="I41" s="32">
        <f>SUM(D41:H41)/5</f>
        <v>1.6</v>
      </c>
    </row>
    <row r="42" spans="1:9" ht="30.75" customHeight="1" x14ac:dyDescent="0.25">
      <c r="A42" s="109" t="s">
        <v>73</v>
      </c>
      <c r="B42" s="81"/>
      <c r="C42" s="82"/>
      <c r="D42" s="30">
        <f>IF(OR(D41=0,D41=1,D41=2,D41=3,D41=4),D41/4*10,"kontrolli hindepunkte")</f>
        <v>2.5</v>
      </c>
      <c r="E42" s="30">
        <f>IF(OR(E41=0,E41=1,E41=2,E41=3,E41=4),E41/4*10,"kontrolli hindepunkte")</f>
        <v>5</v>
      </c>
      <c r="F42" s="30">
        <f>IF(OR(F41=0,F41=1,F41=2,F41=3,F41=4),F41/4*10,"kontrolli hindepunkte")</f>
        <v>2.5</v>
      </c>
      <c r="G42" s="30">
        <f>IF(OR(G41=0,G41=1,G41=2,G41=3,G41=4),G41/4*10,"kontrolli hindepunkte")</f>
        <v>5</v>
      </c>
      <c r="H42" s="30">
        <f>IF(OR(H41=0,H41=1,H41=2,H41=3,H41=4),H41/4*10,"kontrolli hindepunkte")</f>
        <v>5</v>
      </c>
      <c r="I42" s="32">
        <f>SUM(D42:H42)/5</f>
        <v>4</v>
      </c>
    </row>
    <row r="43" spans="1:9" x14ac:dyDescent="0.25">
      <c r="A43" s="108" t="s">
        <v>36</v>
      </c>
      <c r="B43" s="77"/>
      <c r="C43" s="77"/>
      <c r="D43" s="77"/>
      <c r="E43" s="77"/>
      <c r="F43" s="77"/>
      <c r="G43" s="77"/>
      <c r="H43" s="77"/>
      <c r="I43" s="76"/>
    </row>
    <row r="44" spans="1:9" ht="45" x14ac:dyDescent="0.25">
      <c r="A44" s="16" t="s">
        <v>37</v>
      </c>
      <c r="B44" s="54" t="s">
        <v>40</v>
      </c>
      <c r="C44" s="15" t="s">
        <v>6</v>
      </c>
      <c r="D44" s="6">
        <v>4</v>
      </c>
      <c r="E44" s="6">
        <v>2</v>
      </c>
      <c r="F44" s="6">
        <v>4</v>
      </c>
      <c r="G44" s="6">
        <v>2</v>
      </c>
      <c r="H44" s="6">
        <v>4</v>
      </c>
      <c r="I44" s="32">
        <f>SUM(D44:H44)/5</f>
        <v>3.2</v>
      </c>
    </row>
    <row r="45" spans="1:9" ht="60" x14ac:dyDescent="0.25">
      <c r="A45" s="16" t="s">
        <v>38</v>
      </c>
      <c r="B45" s="54" t="s">
        <v>41</v>
      </c>
      <c r="C45" s="15" t="s">
        <v>6</v>
      </c>
      <c r="D45" s="6"/>
      <c r="E45" s="6"/>
      <c r="F45" s="6"/>
      <c r="G45" s="6"/>
      <c r="H45" s="6">
        <v>0</v>
      </c>
      <c r="I45" s="32">
        <f t="shared" ref="I45:I50" si="5">SUM(D45:H45)/5</f>
        <v>0</v>
      </c>
    </row>
    <row r="46" spans="1:9" ht="60.75" customHeight="1" x14ac:dyDescent="0.25">
      <c r="A46" s="16" t="s">
        <v>39</v>
      </c>
      <c r="B46" s="28" t="s">
        <v>42</v>
      </c>
      <c r="C46" s="15" t="s">
        <v>6</v>
      </c>
      <c r="D46" s="6">
        <v>4</v>
      </c>
      <c r="E46" s="6">
        <v>2</v>
      </c>
      <c r="F46" s="6">
        <v>2</v>
      </c>
      <c r="G46" s="6">
        <v>2</v>
      </c>
      <c r="H46" s="6">
        <v>2</v>
      </c>
      <c r="I46" s="32">
        <f t="shared" si="5"/>
        <v>2.4</v>
      </c>
    </row>
    <row r="47" spans="1:9" ht="29.25" customHeight="1" x14ac:dyDescent="0.25">
      <c r="A47" s="113" t="s">
        <v>74</v>
      </c>
      <c r="B47" s="77"/>
      <c r="C47" s="76"/>
      <c r="D47" s="30">
        <f>IF(AND(OR(D44=0,D44=1,D44=2,D44=3,D44=4),OR(D45=0,D45=1,D45=2,D45=3,D45=4),OR(D46=0,D46=1,D46=2,D46=3,D46=4)),SUM(D44:D46)/12*20,"kontrolli hindepunkte")</f>
        <v>13.333333333333332</v>
      </c>
      <c r="E47" s="30">
        <f>IF(AND(OR(E44=0,E44=1,E44=2,E44=3,E44=4),OR(E45=0,E45=1,E45=2,E45=3,E45=4),OR(E46=0,E46=1,E46=2,E46=3,E46=4)),SUM(E44:E46)/12*20,"kontrolli hindepunkte")</f>
        <v>6.6666666666666661</v>
      </c>
      <c r="F47" s="30">
        <f>IF(AND(OR(F44=0,F44=1,F44=2,F44=3,F44=4),OR(F45=0,F45=1,F45=2,F45=3,F45=4),OR(F46=0,F46=1,F46=2,F46=3,F46=4)),SUM(F44:F46)/12*20,"kontrolli hindepunkte")</f>
        <v>10</v>
      </c>
      <c r="G47" s="30">
        <f>IF(AND(OR(G44=0,G44=1,G44=2,G44=3,G44=4),OR(G45=0,G45=1,G45=2,G45=3,G45=4),OR(G46=0,G46=1,G46=2,G46=3,G46=4)),SUM(G44:G46)/12*20,"kontrolli hindepunkte")</f>
        <v>6.6666666666666661</v>
      </c>
      <c r="H47" s="30">
        <f>IF(AND(OR(H44=0,H44=1,H44=2,H44=3,H44=4),OR(H45=0,H45=1,H45=2,H45=3,H45=4),OR(H46=0,H46=1,H46=2,H46=3,H46=4)),SUM(H44:H46)/12*20,"kontrolli hindepunkte")</f>
        <v>10</v>
      </c>
      <c r="I47" s="51">
        <f t="shared" si="5"/>
        <v>9.3333333333333321</v>
      </c>
    </row>
    <row r="48" spans="1:9" x14ac:dyDescent="0.25">
      <c r="A48" s="105" t="s">
        <v>43</v>
      </c>
      <c r="B48" s="106"/>
      <c r="C48" s="106"/>
      <c r="D48" s="106"/>
      <c r="E48" s="106"/>
      <c r="F48" s="106"/>
      <c r="G48" s="106"/>
      <c r="H48" s="106"/>
      <c r="I48" s="107"/>
    </row>
    <row r="49" spans="1:20" ht="30" x14ac:dyDescent="0.25">
      <c r="A49" s="16" t="s">
        <v>44</v>
      </c>
      <c r="B49" s="54" t="s">
        <v>45</v>
      </c>
      <c r="C49" s="15" t="s">
        <v>6</v>
      </c>
      <c r="D49" s="6">
        <v>4</v>
      </c>
      <c r="E49" s="6">
        <v>4</v>
      </c>
      <c r="F49" s="6">
        <v>4</v>
      </c>
      <c r="G49" s="6">
        <v>4</v>
      </c>
      <c r="H49" s="6">
        <v>4</v>
      </c>
      <c r="I49" s="32">
        <f t="shared" si="5"/>
        <v>4</v>
      </c>
    </row>
    <row r="50" spans="1:20" ht="30" customHeight="1" x14ac:dyDescent="0.25">
      <c r="A50" s="113" t="s">
        <v>73</v>
      </c>
      <c r="B50" s="77"/>
      <c r="C50" s="76"/>
      <c r="D50" s="30">
        <f>IF(OR(D49=0,D49=1,D49=2,D49=3,D49=4),D49/4*10,"kontrolli hindepunkte")</f>
        <v>10</v>
      </c>
      <c r="E50" s="30">
        <f>IF(OR(E49=0,E49=1,E49=2,E49=3,E49=4),E49/4*10,"kontrolli hindepunkte")</f>
        <v>10</v>
      </c>
      <c r="F50" s="30">
        <f>IF(OR(F49=0,F49=1,F49=2,F49=3,F49=4),F49/4*10,"kontrolli hindepunkte")</f>
        <v>10</v>
      </c>
      <c r="G50" s="30">
        <f>IF(OR(G49=0,G49=1,G49=2,G49=3,G49=4),G49/4*10,"kontrolli hindepunkte")</f>
        <v>10</v>
      </c>
      <c r="H50" s="30">
        <f>IF(OR(H49=0,H49=1,H49=2,H49=3,H49=4),H49/4*10,"kontrolli hindepunkte")</f>
        <v>10</v>
      </c>
      <c r="I50" s="32">
        <f t="shared" si="5"/>
        <v>10</v>
      </c>
    </row>
    <row r="51" spans="1:20" x14ac:dyDescent="0.25">
      <c r="A51" s="108" t="s">
        <v>51</v>
      </c>
      <c r="B51" s="77"/>
      <c r="C51" s="77"/>
      <c r="D51" s="77"/>
      <c r="E51" s="77"/>
      <c r="F51" s="77"/>
      <c r="G51" s="77"/>
      <c r="H51" s="77"/>
      <c r="I51" s="76"/>
    </row>
    <row r="52" spans="1:20" ht="15" customHeight="1" x14ac:dyDescent="0.25">
      <c r="A52" s="88" t="s">
        <v>46</v>
      </c>
      <c r="B52" s="89" t="s">
        <v>52</v>
      </c>
      <c r="C52" s="90"/>
      <c r="D52" s="90"/>
      <c r="E52" s="90"/>
      <c r="F52" s="90"/>
      <c r="G52" s="90"/>
      <c r="H52" s="90"/>
      <c r="I52" s="91"/>
    </row>
    <row r="53" spans="1:20" ht="15" hidden="1" customHeight="1" x14ac:dyDescent="0.25">
      <c r="A53" s="88"/>
      <c r="B53" s="92"/>
      <c r="C53" s="93"/>
      <c r="D53" s="93"/>
      <c r="E53" s="93"/>
      <c r="F53" s="93"/>
      <c r="G53" s="93"/>
      <c r="H53" s="93"/>
      <c r="I53" s="94"/>
    </row>
    <row r="54" spans="1:20" x14ac:dyDescent="0.25">
      <c r="A54" s="16" t="s">
        <v>47</v>
      </c>
      <c r="B54" s="54" t="s">
        <v>53</v>
      </c>
      <c r="C54" s="15">
        <v>1</v>
      </c>
      <c r="D54" s="6"/>
      <c r="E54" s="6"/>
      <c r="F54" s="6"/>
      <c r="G54" s="6"/>
      <c r="H54" s="6"/>
      <c r="I54" s="32">
        <f t="shared" ref="I54:I58" si="6">SUM(D54:H54)/5</f>
        <v>0</v>
      </c>
    </row>
    <row r="55" spans="1:20" x14ac:dyDescent="0.25">
      <c r="A55" s="16" t="s">
        <v>48</v>
      </c>
      <c r="B55" s="54" t="s">
        <v>54</v>
      </c>
      <c r="C55" s="15">
        <v>2</v>
      </c>
      <c r="D55" s="6" t="s">
        <v>70</v>
      </c>
      <c r="E55" s="6"/>
      <c r="F55" s="6"/>
      <c r="G55" s="6"/>
      <c r="H55" s="6"/>
      <c r="I55" s="32">
        <f t="shared" si="6"/>
        <v>0</v>
      </c>
    </row>
    <row r="56" spans="1:20" x14ac:dyDescent="0.25">
      <c r="A56" s="16" t="s">
        <v>49</v>
      </c>
      <c r="B56" s="54" t="s">
        <v>55</v>
      </c>
      <c r="C56" s="15">
        <v>3</v>
      </c>
      <c r="D56" s="6"/>
      <c r="E56" s="6"/>
      <c r="F56" s="6"/>
      <c r="G56" s="6">
        <v>3</v>
      </c>
      <c r="H56" s="6"/>
      <c r="I56" s="32">
        <f t="shared" si="6"/>
        <v>0.6</v>
      </c>
    </row>
    <row r="57" spans="1:20" x14ac:dyDescent="0.25">
      <c r="A57" s="16" t="s">
        <v>50</v>
      </c>
      <c r="B57" s="54" t="s">
        <v>56</v>
      </c>
      <c r="C57" s="15">
        <v>4</v>
      </c>
      <c r="D57" s="6">
        <v>4</v>
      </c>
      <c r="E57" s="6">
        <v>4</v>
      </c>
      <c r="F57" s="6">
        <v>4</v>
      </c>
      <c r="G57" s="6"/>
      <c r="H57" s="6">
        <v>4</v>
      </c>
      <c r="I57" s="32">
        <f t="shared" si="6"/>
        <v>3.2</v>
      </c>
    </row>
    <row r="58" spans="1:20" ht="30.75" customHeight="1" x14ac:dyDescent="0.25">
      <c r="A58" s="80" t="s">
        <v>75</v>
      </c>
      <c r="B58" s="81"/>
      <c r="C58" s="82"/>
      <c r="D58" s="30">
        <f>IF(OR(COUNT(D54:D57)&gt;1,MAX(D54:D57)&gt;4),"kontrolli hindepunkte",SUM(D54:D57)/4*20)</f>
        <v>20</v>
      </c>
      <c r="E58" s="30">
        <f>IF(OR(COUNT(E54:E57)&gt;1,MAX(E54:E57)&gt;4),"kontrolli hindepunkte",SUM(E54:E57)/4*20)</f>
        <v>20</v>
      </c>
      <c r="F58" s="30">
        <f>IF(OR(COUNT(F54:F57)&gt;1,MAX(F54:F57)&gt;4),"kontrolli hindepunkte",SUM(F54:F57)/4*20)</f>
        <v>20</v>
      </c>
      <c r="G58" s="30">
        <f>IF(OR(COUNT(G54:G57)&gt;1,MAX(G54:G57)&gt;4),"kontrolli hindepunkte",SUM(G54:G57)/4*20)</f>
        <v>15</v>
      </c>
      <c r="H58" s="30">
        <f>IF(OR(COUNT(H54:H57)&gt;1,MAX(H54:H57)&gt;4),"kontrolli hindepunkte",SUM(H54:H57)/4*20)</f>
        <v>20</v>
      </c>
      <c r="I58" s="32">
        <f t="shared" si="6"/>
        <v>19</v>
      </c>
    </row>
    <row r="59" spans="1:20" x14ac:dyDescent="0.25">
      <c r="A59" s="11" t="s">
        <v>57</v>
      </c>
      <c r="B59" s="12"/>
      <c r="C59" s="17"/>
      <c r="D59" s="17"/>
      <c r="E59" s="17"/>
      <c r="F59" s="17"/>
      <c r="G59" s="17"/>
      <c r="H59" s="17"/>
      <c r="I59" s="17"/>
    </row>
    <row r="60" spans="1:20" ht="15" customHeight="1" x14ac:dyDescent="0.25">
      <c r="A60" s="88" t="s">
        <v>58</v>
      </c>
      <c r="B60" s="103" t="s">
        <v>59</v>
      </c>
      <c r="C60" s="103"/>
      <c r="D60" s="103"/>
      <c r="E60" s="103"/>
      <c r="F60" s="103"/>
      <c r="G60" s="103"/>
      <c r="H60" s="103"/>
      <c r="I60" s="103"/>
    </row>
    <row r="61" spans="1:20" ht="0.75" customHeight="1" x14ac:dyDescent="0.25">
      <c r="A61" s="88"/>
      <c r="B61" s="103"/>
      <c r="C61" s="103"/>
      <c r="D61" s="103"/>
      <c r="E61" s="103"/>
      <c r="F61" s="103"/>
      <c r="G61" s="103"/>
      <c r="H61" s="103"/>
      <c r="I61" s="103"/>
    </row>
    <row r="62" spans="1:20" x14ac:dyDescent="0.25">
      <c r="A62" s="16" t="s">
        <v>60</v>
      </c>
      <c r="B62" s="54" t="s">
        <v>66</v>
      </c>
      <c r="C62" s="15">
        <v>1</v>
      </c>
      <c r="D62" s="6"/>
      <c r="E62" s="6"/>
      <c r="F62" s="6"/>
      <c r="G62" s="6"/>
      <c r="H62" s="6"/>
      <c r="I62" s="32">
        <f t="shared" ref="I62:I68" si="7">SUM(D62:H62)/5</f>
        <v>0</v>
      </c>
    </row>
    <row r="63" spans="1:20" x14ac:dyDescent="0.25">
      <c r="A63" s="16" t="s">
        <v>61</v>
      </c>
      <c r="B63" s="54" t="s">
        <v>67</v>
      </c>
      <c r="C63" s="15">
        <v>2</v>
      </c>
      <c r="D63" s="6"/>
      <c r="E63" s="6"/>
      <c r="F63" s="6"/>
      <c r="G63" s="6"/>
      <c r="H63" s="6"/>
      <c r="I63" s="32">
        <f t="shared" si="7"/>
        <v>0</v>
      </c>
    </row>
    <row r="64" spans="1:20" x14ac:dyDescent="0.25">
      <c r="A64" s="16" t="s">
        <v>62</v>
      </c>
      <c r="B64" s="54" t="s">
        <v>68</v>
      </c>
      <c r="C64" s="15">
        <v>3</v>
      </c>
      <c r="D64" s="6"/>
      <c r="E64" s="6">
        <v>3</v>
      </c>
      <c r="F64" s="6"/>
      <c r="G64" s="6">
        <v>3</v>
      </c>
      <c r="H64" s="6"/>
      <c r="I64" s="32">
        <f t="shared" si="7"/>
        <v>1.2</v>
      </c>
      <c r="T64" t="s">
        <v>70</v>
      </c>
    </row>
    <row r="65" spans="1:10" x14ac:dyDescent="0.25">
      <c r="A65" s="16" t="s">
        <v>63</v>
      </c>
      <c r="B65" s="54" t="s">
        <v>69</v>
      </c>
      <c r="C65" s="15">
        <v>4</v>
      </c>
      <c r="D65" s="6">
        <v>4</v>
      </c>
      <c r="E65" s="6"/>
      <c r="F65" s="6">
        <v>4</v>
      </c>
      <c r="G65" s="6"/>
      <c r="H65" s="6">
        <v>4</v>
      </c>
      <c r="I65" s="32">
        <f t="shared" si="7"/>
        <v>2.4</v>
      </c>
    </row>
    <row r="66" spans="1:10" ht="45" x14ac:dyDescent="0.25">
      <c r="A66" s="31" t="s">
        <v>64</v>
      </c>
      <c r="B66" s="54" t="s">
        <v>65</v>
      </c>
      <c r="C66" s="15" t="s">
        <v>6</v>
      </c>
      <c r="D66" s="6">
        <v>4</v>
      </c>
      <c r="E66" s="6">
        <v>2</v>
      </c>
      <c r="F66" s="6">
        <v>3</v>
      </c>
      <c r="G66" s="6">
        <v>4</v>
      </c>
      <c r="H66" s="6">
        <v>4</v>
      </c>
      <c r="I66" s="32">
        <f t="shared" si="7"/>
        <v>3.4</v>
      </c>
    </row>
    <row r="67" spans="1:10" ht="31.5" customHeight="1" x14ac:dyDescent="0.25">
      <c r="A67" s="80" t="s">
        <v>72</v>
      </c>
      <c r="B67" s="77"/>
      <c r="C67" s="76"/>
      <c r="D67" s="30">
        <f>IF(COUNT(D62:D65)&gt;1,"kontrolli hindepunkte",IF(AND(OR(D66=0,D66=1,D66=2,D66=3,D66=4),OR(D62=0,D62=1),OR(D63=0,D63=2),OR(D64=0,D64=3),OR(D65=0,D65=4)),SUM(D62:D66)/8*10,"kontrolli hindepunkte"))</f>
        <v>10</v>
      </c>
      <c r="E67" s="30">
        <f>IF(COUNT(E62:E65)&gt;1,"kontrolli hindepunkte",IF(AND(OR(E66=0,E66=1,E66=2,E66=3,E66=4),OR(E62=0,E62=1),OR(E63=0,E63=2),OR(E64=0,E64=3),OR(E65=0,E65=4)),SUM(E62:E66)/8*10,"kontrolli hindepunkte"))</f>
        <v>6.25</v>
      </c>
      <c r="F67" s="30">
        <f>IF(COUNT(F62:F65)&gt;1,"kontrolli hindepunkte",IF(AND(OR(F66=0,F66=1,F66=2,F66=3,F66=4),OR(F62=0,F62=1),OR(F63=0,F63=2),OR(F64=0,F64=3),OR(F65=0,F65=4)),SUM(F62:F66)/8*10,"kontrolli hindepunkte"))</f>
        <v>8.75</v>
      </c>
      <c r="G67" s="30">
        <f>IF(COUNT(G62:G65)&gt;1,"kontrolli hindepunkte",IF(AND(OR(G66=0,G66=1,G66=2,G66=3,G66=4),OR(G62=0,G62=1),OR(G63=0,G63=2),OR(G64=0,G64=3),OR(G65=0,G65=4)),SUM(G62:G66)/8*10,"kontrolli hindepunkte"))</f>
        <v>8.75</v>
      </c>
      <c r="H67" s="30">
        <f>IF(COUNT(H62:H65)&gt;1,"kontrolli hindepunkte",IF(AND(OR(H66=0,H66=1,H66=2,H66=3,H66=4),OR(H62=0,H62=1),OR(H63=0,H63=2),OR(H64=0,H64=3),OR(H65=0,H65=4)),SUM(H62:H66)/8*10,"kontrolli hindepunkte"))</f>
        <v>10</v>
      </c>
      <c r="I67" s="32">
        <f t="shared" si="7"/>
        <v>8.75</v>
      </c>
    </row>
    <row r="68" spans="1:10" ht="31.5" customHeight="1" x14ac:dyDescent="0.25">
      <c r="A68" s="80" t="s">
        <v>103</v>
      </c>
      <c r="B68" s="81"/>
      <c r="C68" s="82"/>
      <c r="D68" s="30">
        <f>D12+D25+D42+D47+D50+D58+D67</f>
        <v>74.404761904761898</v>
      </c>
      <c r="E68" s="30">
        <f>E12+E25+E42+E47+E50+E58+E67</f>
        <v>61.845238095238095</v>
      </c>
      <c r="F68" s="30">
        <f>F12+F25+F42+F47+F50+F58+F67</f>
        <v>63.035714285714285</v>
      </c>
      <c r="G68" s="30">
        <f>G12+G25+G42+G47+G50+G58+G67</f>
        <v>57.023809523809526</v>
      </c>
      <c r="H68" s="30">
        <f>H12+H25+H42+H47+H50+H58+H67</f>
        <v>73.571428571428569</v>
      </c>
      <c r="I68" s="55">
        <f t="shared" si="7"/>
        <v>65.976190476190467</v>
      </c>
    </row>
    <row r="69" spans="1:10" ht="30" customHeight="1" x14ac:dyDescent="0.25">
      <c r="A69" s="80" t="s">
        <v>104</v>
      </c>
      <c r="B69" s="81"/>
      <c r="C69" s="82"/>
      <c r="D69" s="85">
        <f>SUM(D32,D39)</f>
        <v>2.5</v>
      </c>
      <c r="E69" s="85"/>
      <c r="F69" s="85"/>
      <c r="G69" s="85"/>
      <c r="H69" s="85"/>
      <c r="I69" s="85"/>
    </row>
    <row r="70" spans="1:10" x14ac:dyDescent="0.25">
      <c r="A70" s="67" t="s">
        <v>105</v>
      </c>
      <c r="B70" s="67"/>
      <c r="C70" s="67"/>
      <c r="D70" s="67"/>
      <c r="E70" s="67"/>
      <c r="F70" s="67"/>
      <c r="G70" s="67"/>
      <c r="H70" s="67"/>
      <c r="I70" s="49">
        <f>SUM(I68,D69)</f>
        <v>68.476190476190467</v>
      </c>
      <c r="J70" s="23"/>
    </row>
  </sheetData>
  <mergeCells count="42">
    <mergeCell ref="A70:H70"/>
    <mergeCell ref="A60:A61"/>
    <mergeCell ref="B60:I61"/>
    <mergeCell ref="A67:C67"/>
    <mergeCell ref="A68:C68"/>
    <mergeCell ref="A69:C69"/>
    <mergeCell ref="D69:I69"/>
    <mergeCell ref="A58:C58"/>
    <mergeCell ref="A39:C39"/>
    <mergeCell ref="D39:I39"/>
    <mergeCell ref="A40:I40"/>
    <mergeCell ref="A42:C42"/>
    <mergeCell ref="A43:I43"/>
    <mergeCell ref="A47:C47"/>
    <mergeCell ref="A48:I48"/>
    <mergeCell ref="A50:C50"/>
    <mergeCell ref="A51:I51"/>
    <mergeCell ref="A52:A53"/>
    <mergeCell ref="B52:I53"/>
    <mergeCell ref="D38:I38"/>
    <mergeCell ref="B27:I27"/>
    <mergeCell ref="D28:I28"/>
    <mergeCell ref="D29:I29"/>
    <mergeCell ref="D30:I30"/>
    <mergeCell ref="D31:I31"/>
    <mergeCell ref="A32:C32"/>
    <mergeCell ref="D32:I32"/>
    <mergeCell ref="A33:I33"/>
    <mergeCell ref="B34:I34"/>
    <mergeCell ref="D35:I35"/>
    <mergeCell ref="D36:I36"/>
    <mergeCell ref="D37:I37"/>
    <mergeCell ref="J8:M8"/>
    <mergeCell ref="A26:I26"/>
    <mergeCell ref="A2:I2"/>
    <mergeCell ref="A4:B4"/>
    <mergeCell ref="C4:I4"/>
    <mergeCell ref="A12:C12"/>
    <mergeCell ref="A13:I13"/>
    <mergeCell ref="A14:A15"/>
    <mergeCell ref="B14:I15"/>
    <mergeCell ref="A25:C2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B8" sqref="B8"/>
    </sheetView>
  </sheetViews>
  <sheetFormatPr defaultRowHeight="15" x14ac:dyDescent="0.25"/>
  <cols>
    <col min="1" max="1" width="5.7109375" customWidth="1"/>
    <col min="2" max="2" width="61.85546875" customWidth="1"/>
    <col min="3" max="3" width="7.7109375" customWidth="1"/>
    <col min="4" max="9" width="12.7109375" customWidth="1"/>
    <col min="10" max="10" width="3.140625" customWidth="1"/>
    <col min="11" max="12" width="4" customWidth="1"/>
    <col min="13" max="13" width="4.42578125" customWidth="1"/>
    <col min="14" max="14" width="4.85546875" customWidth="1"/>
    <col min="15" max="15" width="7.42578125" customWidth="1"/>
    <col min="16" max="16" width="4.28515625" customWidth="1"/>
    <col min="17" max="17" width="4.85546875" customWidth="1"/>
    <col min="18" max="18" width="7.28515625" customWidth="1"/>
    <col min="19" max="19" width="11.5703125" customWidth="1"/>
    <col min="20" max="20" width="8.7109375" customWidth="1"/>
  </cols>
  <sheetData>
    <row r="1" spans="1:21" x14ac:dyDescent="0.25">
      <c r="A1" s="33" t="s">
        <v>70</v>
      </c>
      <c r="B1" s="33"/>
      <c r="C1" s="33"/>
      <c r="D1" s="33"/>
      <c r="E1" s="33"/>
      <c r="F1" s="33"/>
      <c r="G1" s="33"/>
      <c r="H1" s="33"/>
      <c r="I1" s="33"/>
    </row>
    <row r="2" spans="1:21" s="56" customFormat="1" ht="32.25" customHeight="1" x14ac:dyDescent="0.25">
      <c r="A2" s="86" t="s">
        <v>101</v>
      </c>
      <c r="B2" s="87"/>
      <c r="C2" s="87"/>
      <c r="D2" s="87"/>
      <c r="E2" s="87"/>
      <c r="F2" s="87"/>
      <c r="G2" s="87"/>
      <c r="H2" s="87"/>
      <c r="I2" s="87"/>
    </row>
    <row r="3" spans="1:21" s="56" customFormat="1" x14ac:dyDescent="0.25">
      <c r="A3" s="35"/>
      <c r="B3" s="34"/>
      <c r="C3" s="34"/>
      <c r="D3" s="34"/>
      <c r="E3" s="34"/>
      <c r="F3" s="34"/>
      <c r="G3" s="34"/>
      <c r="H3" s="34"/>
      <c r="I3" s="34"/>
    </row>
    <row r="4" spans="1:21" s="56" customFormat="1" x14ac:dyDescent="0.25">
      <c r="A4" s="120" t="s">
        <v>4</v>
      </c>
      <c r="B4" s="121"/>
      <c r="C4" s="117">
        <f>'hindepunktide koond'!A9</f>
        <v>642215780006</v>
      </c>
      <c r="D4" s="118"/>
      <c r="E4" s="118"/>
      <c r="F4" s="118"/>
      <c r="G4" s="118"/>
      <c r="H4" s="118"/>
      <c r="I4" s="119"/>
    </row>
    <row r="5" spans="1:21" s="56" customFormat="1" ht="15.75" x14ac:dyDescent="0.25">
      <c r="A5" s="3"/>
      <c r="D5" s="52"/>
      <c r="E5" s="57"/>
      <c r="F5" s="57"/>
      <c r="G5" s="57"/>
      <c r="H5" s="57"/>
      <c r="I5" s="57"/>
    </row>
    <row r="6" spans="1:21" ht="51" customHeight="1" x14ac:dyDescent="0.25">
      <c r="A6" s="5"/>
      <c r="B6" s="55" t="s">
        <v>1</v>
      </c>
      <c r="C6" s="20" t="s">
        <v>7</v>
      </c>
      <c r="D6" s="20" t="s">
        <v>78</v>
      </c>
      <c r="E6" s="20" t="s">
        <v>79</v>
      </c>
      <c r="F6" s="20" t="s">
        <v>80</v>
      </c>
      <c r="G6" s="20" t="s">
        <v>81</v>
      </c>
      <c r="H6" s="20" t="s">
        <v>82</v>
      </c>
      <c r="I6" s="37" t="s">
        <v>83</v>
      </c>
      <c r="J6" s="4"/>
      <c r="K6" s="4"/>
      <c r="L6" s="4"/>
      <c r="M6" s="4"/>
      <c r="N6" s="4"/>
      <c r="O6" s="4"/>
      <c r="P6" s="4"/>
    </row>
    <row r="7" spans="1:21" x14ac:dyDescent="0.25">
      <c r="A7" s="12" t="s">
        <v>0</v>
      </c>
      <c r="B7" s="8"/>
      <c r="C7" s="21"/>
      <c r="D7" s="7"/>
      <c r="E7" s="7"/>
      <c r="F7" s="7"/>
      <c r="G7" s="7"/>
      <c r="H7" s="7"/>
      <c r="I7" s="22"/>
    </row>
    <row r="8" spans="1:21" ht="45" x14ac:dyDescent="0.25">
      <c r="A8" s="16" t="s">
        <v>2</v>
      </c>
      <c r="B8" s="19" t="s">
        <v>3</v>
      </c>
      <c r="C8" s="25" t="s">
        <v>6</v>
      </c>
      <c r="D8" s="24">
        <v>4</v>
      </c>
      <c r="E8" s="24">
        <v>3</v>
      </c>
      <c r="F8" s="24">
        <v>2</v>
      </c>
      <c r="G8" s="24">
        <v>2</v>
      </c>
      <c r="H8" s="24">
        <v>4</v>
      </c>
      <c r="I8" s="38">
        <f>SUM(D8:H8)/5</f>
        <v>3</v>
      </c>
      <c r="J8" s="99" t="s">
        <v>70</v>
      </c>
      <c r="K8" s="100"/>
      <c r="L8" s="100"/>
      <c r="M8" s="100"/>
      <c r="N8" s="1"/>
      <c r="O8" s="1"/>
      <c r="P8" s="1"/>
      <c r="Q8" s="1"/>
      <c r="R8" s="1"/>
      <c r="S8" s="1"/>
    </row>
    <row r="9" spans="1:21" ht="45" x14ac:dyDescent="0.25">
      <c r="A9" s="16" t="s">
        <v>5</v>
      </c>
      <c r="B9" s="54" t="s">
        <v>8</v>
      </c>
      <c r="C9" s="15">
        <v>2</v>
      </c>
      <c r="D9" s="6"/>
      <c r="E9" s="6"/>
      <c r="F9" s="6"/>
      <c r="G9" s="6"/>
      <c r="H9" s="6"/>
      <c r="I9" s="38">
        <f t="shared" ref="I9:I11" si="0">SUM(D9:H9)/5</f>
        <v>0</v>
      </c>
      <c r="T9" t="s">
        <v>70</v>
      </c>
    </row>
    <row r="10" spans="1:21" ht="45" x14ac:dyDescent="0.25">
      <c r="A10" s="16" t="s">
        <v>9</v>
      </c>
      <c r="B10" s="54" t="s">
        <v>10</v>
      </c>
      <c r="C10" s="15" t="s">
        <v>6</v>
      </c>
      <c r="D10" s="6">
        <v>4</v>
      </c>
      <c r="E10" s="6">
        <v>2</v>
      </c>
      <c r="F10" s="6">
        <v>4</v>
      </c>
      <c r="G10" s="6">
        <v>4</v>
      </c>
      <c r="H10" s="6">
        <v>4</v>
      </c>
      <c r="I10" s="38">
        <f t="shared" si="0"/>
        <v>3.6</v>
      </c>
    </row>
    <row r="11" spans="1:21" ht="60" x14ac:dyDescent="0.25">
      <c r="A11" s="16" t="s">
        <v>11</v>
      </c>
      <c r="B11" s="63" t="s">
        <v>109</v>
      </c>
      <c r="C11" s="15" t="s">
        <v>6</v>
      </c>
      <c r="D11" s="6">
        <v>4</v>
      </c>
      <c r="E11" s="6">
        <v>2</v>
      </c>
      <c r="F11" s="6">
        <v>4</v>
      </c>
      <c r="G11" s="6">
        <v>1</v>
      </c>
      <c r="H11" s="6">
        <v>4</v>
      </c>
      <c r="I11" s="38">
        <f t="shared" si="0"/>
        <v>3</v>
      </c>
    </row>
    <row r="12" spans="1:21" ht="32.25" customHeight="1" x14ac:dyDescent="0.25">
      <c r="A12" s="109" t="s">
        <v>71</v>
      </c>
      <c r="B12" s="81"/>
      <c r="C12" s="82"/>
      <c r="D12" s="30">
        <f>IF(AND(OR(D8=0,D8=1,D8=2,D8=3,D8=4),OR(D9=0,D9=2),OR(D10=0,D10=1,D10=2,D10=3,D10=4),OR(D11=0,D11=1,D11=2,D11=3,D11=4)),SUM(D8:D11)/14*15,"kontrolli hindepunkte")</f>
        <v>12.857142857142856</v>
      </c>
      <c r="E12" s="30">
        <f>IF(AND(OR(E8=0,E8=1,E8=2,E8=3,E8=4),OR(E9=0,E9=2),OR(E10=0,E10=1,E10=2,E10=3,E10=4),OR(E11=0,E11=1,E11=2,E11=3,E11=4)),SUM(E8:E11)/14*15,"kontrolli hindepunkte")</f>
        <v>7.5</v>
      </c>
      <c r="F12" s="30">
        <f>IF(AND(OR(F8=0,F8=1,F8=2,F8=3,F8=4),OR(F9=0,F9=2),OR(F10=0,F10=1,F10=2,F10=3,F10=4),OR(F11=0,F11=1,F11=2,F11=3,F11=4)),SUM(F8:F11)/14*15,"kontrolli hindepunkte")</f>
        <v>10.714285714285715</v>
      </c>
      <c r="G12" s="30">
        <f>IF(AND(OR(G8=0,G8=1,G8=2,G8=3,G8=4),OR(G9=0,G9=2),OR(G10=0,G10=1,G10=2,G10=3,G10=4),OR(G11=0,G11=1,G11=2,G11=3,G11=4)),SUM(G8:G11)/14*15,"kontrolli hindepunkte")</f>
        <v>7.5</v>
      </c>
      <c r="H12" s="30">
        <f>IF(AND(OR(H8=0,H8=1,H8=2,H8=3,H8=4),OR(H9=0,H9=2),OR(H10=0,H10=1,H10=2,H10=3,H10=4),OR(H11=0,H11=1,H11=2,H11=3,H11=4)),SUM(H8:H11)/14*15,"kontrolli hindepunkte")</f>
        <v>12.857142857142856</v>
      </c>
      <c r="I12" s="38">
        <f>SUM(D12:H12)/5</f>
        <v>10.285714285714285</v>
      </c>
      <c r="J12" s="23" t="s">
        <v>70</v>
      </c>
      <c r="K12" s="23" t="s">
        <v>70</v>
      </c>
      <c r="U12" t="s">
        <v>70</v>
      </c>
    </row>
    <row r="13" spans="1:21" x14ac:dyDescent="0.25">
      <c r="A13" s="108" t="s">
        <v>12</v>
      </c>
      <c r="B13" s="77"/>
      <c r="C13" s="77"/>
      <c r="D13" s="77"/>
      <c r="E13" s="77"/>
      <c r="F13" s="77"/>
      <c r="G13" s="77"/>
      <c r="H13" s="77"/>
      <c r="I13" s="76"/>
    </row>
    <row r="14" spans="1:21" ht="15" customHeight="1" x14ac:dyDescent="0.25">
      <c r="A14" s="101" t="s">
        <v>14</v>
      </c>
      <c r="B14" s="103" t="s">
        <v>13</v>
      </c>
      <c r="C14" s="103"/>
      <c r="D14" s="103"/>
      <c r="E14" s="103"/>
      <c r="F14" s="103"/>
      <c r="G14" s="103"/>
      <c r="H14" s="103"/>
      <c r="I14" s="103"/>
    </row>
    <row r="15" spans="1:21" x14ac:dyDescent="0.25">
      <c r="A15" s="102"/>
      <c r="B15" s="103"/>
      <c r="C15" s="103"/>
      <c r="D15" s="103"/>
      <c r="E15" s="103"/>
      <c r="F15" s="103"/>
      <c r="G15" s="103"/>
      <c r="H15" s="103"/>
      <c r="I15" s="103"/>
    </row>
    <row r="16" spans="1:21" x14ac:dyDescent="0.25">
      <c r="A16" s="13" t="s">
        <v>15</v>
      </c>
      <c r="B16" s="54" t="s">
        <v>25</v>
      </c>
      <c r="C16" s="15">
        <v>1</v>
      </c>
      <c r="D16" s="26"/>
      <c r="E16" s="26"/>
      <c r="F16" s="26"/>
      <c r="G16" s="26"/>
      <c r="H16" s="26"/>
      <c r="I16" s="39">
        <f>SUM(D16:H16)/5</f>
        <v>0</v>
      </c>
    </row>
    <row r="17" spans="1:9" x14ac:dyDescent="0.25">
      <c r="A17" s="13" t="s">
        <v>16</v>
      </c>
      <c r="B17" s="54" t="s">
        <v>26</v>
      </c>
      <c r="C17" s="15">
        <v>2</v>
      </c>
      <c r="D17" s="26" t="s">
        <v>70</v>
      </c>
      <c r="E17" s="26"/>
      <c r="F17" s="26"/>
      <c r="G17" s="26"/>
      <c r="H17" s="26"/>
      <c r="I17" s="39">
        <f t="shared" ref="I17:I19" si="1">SUM(D17:H17)/5</f>
        <v>0</v>
      </c>
    </row>
    <row r="18" spans="1:9" x14ac:dyDescent="0.25">
      <c r="A18" s="13" t="s">
        <v>17</v>
      </c>
      <c r="B18" s="54" t="s">
        <v>27</v>
      </c>
      <c r="C18" s="15">
        <v>3</v>
      </c>
      <c r="D18" s="26"/>
      <c r="E18" s="26"/>
      <c r="F18" s="26"/>
      <c r="G18" s="26"/>
      <c r="H18" s="26"/>
      <c r="I18" s="39">
        <f t="shared" si="1"/>
        <v>0</v>
      </c>
    </row>
    <row r="19" spans="1:9" x14ac:dyDescent="0.25">
      <c r="A19" s="13" t="s">
        <v>18</v>
      </c>
      <c r="B19" s="54" t="s">
        <v>28</v>
      </c>
      <c r="C19" s="15">
        <v>4</v>
      </c>
      <c r="D19" s="26">
        <v>4</v>
      </c>
      <c r="E19" s="26">
        <v>4</v>
      </c>
      <c r="F19" s="26">
        <v>4</v>
      </c>
      <c r="G19" s="26">
        <v>4</v>
      </c>
      <c r="H19" s="26">
        <v>4</v>
      </c>
      <c r="I19" s="39">
        <f t="shared" si="1"/>
        <v>4</v>
      </c>
    </row>
    <row r="20" spans="1:9" ht="29.25" customHeight="1" x14ac:dyDescent="0.25">
      <c r="A20" s="9" t="s">
        <v>19</v>
      </c>
      <c r="B20" s="53" t="s">
        <v>24</v>
      </c>
      <c r="C20" s="17" t="s">
        <v>70</v>
      </c>
      <c r="D20" s="27" t="s">
        <v>70</v>
      </c>
      <c r="E20" s="27"/>
      <c r="F20" s="27"/>
      <c r="G20" s="27"/>
      <c r="H20" s="27"/>
      <c r="I20" s="39"/>
    </row>
    <row r="21" spans="1:9" x14ac:dyDescent="0.25">
      <c r="A21" s="13" t="s">
        <v>20</v>
      </c>
      <c r="B21" s="54" t="s">
        <v>29</v>
      </c>
      <c r="C21" s="15">
        <v>1</v>
      </c>
      <c r="D21" s="26"/>
      <c r="E21" s="26"/>
      <c r="F21" s="26">
        <v>1</v>
      </c>
      <c r="G21" s="26">
        <v>1</v>
      </c>
      <c r="H21" s="26"/>
      <c r="I21" s="39">
        <f>SUM(D21:H21)/5</f>
        <v>0.4</v>
      </c>
    </row>
    <row r="22" spans="1:9" x14ac:dyDescent="0.25">
      <c r="A22" s="13" t="s">
        <v>21</v>
      </c>
      <c r="B22" s="54" t="s">
        <v>30</v>
      </c>
      <c r="C22" s="15">
        <v>2</v>
      </c>
      <c r="D22" s="26"/>
      <c r="E22" s="26"/>
      <c r="F22" s="26"/>
      <c r="G22" s="26"/>
      <c r="H22" s="26"/>
      <c r="I22" s="39">
        <f t="shared" ref="I22:I24" si="2">SUM(D22:H22)/5</f>
        <v>0</v>
      </c>
    </row>
    <row r="23" spans="1:9" x14ac:dyDescent="0.25">
      <c r="A23" s="13" t="s">
        <v>22</v>
      </c>
      <c r="B23" s="54" t="s">
        <v>31</v>
      </c>
      <c r="C23" s="15">
        <v>3</v>
      </c>
      <c r="D23" s="26"/>
      <c r="E23" s="26"/>
      <c r="F23" s="26"/>
      <c r="G23" s="26"/>
      <c r="H23" s="26">
        <v>3</v>
      </c>
      <c r="I23" s="39">
        <f t="shared" si="2"/>
        <v>0.6</v>
      </c>
    </row>
    <row r="24" spans="1:9" x14ac:dyDescent="0.25">
      <c r="A24" s="13" t="s">
        <v>23</v>
      </c>
      <c r="B24" s="54" t="s">
        <v>32</v>
      </c>
      <c r="C24" s="15">
        <v>4</v>
      </c>
      <c r="D24" s="26">
        <v>4</v>
      </c>
      <c r="E24" s="26">
        <v>4</v>
      </c>
      <c r="F24" s="26"/>
      <c r="G24" s="26"/>
      <c r="H24" s="26"/>
      <c r="I24" s="39">
        <f t="shared" si="2"/>
        <v>1.6</v>
      </c>
    </row>
    <row r="25" spans="1:9" ht="32.25" customHeight="1" x14ac:dyDescent="0.25">
      <c r="A25" s="110" t="s">
        <v>72</v>
      </c>
      <c r="B25" s="111"/>
      <c r="C25" s="112"/>
      <c r="D25" s="40">
        <f>IF(OR(COUNT(D16:D19)&gt;1,COUNT(D21:D24)&gt;1,MAX(D16:D24)&gt;4),"kontrolli hindepunkte",SUM(D16:D19,D21:D24)/8*10)</f>
        <v>10</v>
      </c>
      <c r="E25" s="40">
        <f>IF(OR(COUNT(E16:E19)&gt;1,COUNT(E21:E24)&gt;1,MAX(E16:E24)&gt;4),"kontrolli hindepunkte",SUM(E16:E19,E21:E24)/8*10)</f>
        <v>10</v>
      </c>
      <c r="F25" s="40">
        <f>IF(OR(COUNT(F16:F19)&gt;1,COUNT(F21:F24)&gt;1,MAX(F16:F24)&gt;4),"kontrolli hindepunkte",SUM(F16:F19,F21:F24)/8*10)</f>
        <v>6.25</v>
      </c>
      <c r="G25" s="40">
        <f>IF(OR(COUNT(G16:G19)&gt;1,COUNT(G21:G24)&gt;1,MAX(G16:G24)&gt;4),"kontrolli hindepunkte",SUM(G16:G19,G21:G24)/8*10)</f>
        <v>6.25</v>
      </c>
      <c r="H25" s="40">
        <f>IF(OR(COUNT(H16:H19)&gt;1,COUNT(H21:H24)&gt;1,MAX(H16:H24)&gt;4),"kontrolli hindepunkte",SUM(H16:H19,H21:H24)/8*10)</f>
        <v>8.75</v>
      </c>
      <c r="I25" s="40">
        <f>SUM(D25:H25)/5</f>
        <v>8.25</v>
      </c>
    </row>
    <row r="26" spans="1:9" x14ac:dyDescent="0.25">
      <c r="A26" s="95" t="s">
        <v>84</v>
      </c>
      <c r="B26" s="84"/>
      <c r="C26" s="96"/>
      <c r="D26" s="96"/>
      <c r="E26" s="96"/>
      <c r="F26" s="96"/>
      <c r="G26" s="96"/>
      <c r="H26" s="96"/>
      <c r="I26" s="96"/>
    </row>
    <row r="27" spans="1:9" x14ac:dyDescent="0.25">
      <c r="A27" s="43"/>
      <c r="B27" s="97" t="s">
        <v>85</v>
      </c>
      <c r="C27" s="96"/>
      <c r="D27" s="96"/>
      <c r="E27" s="96"/>
      <c r="F27" s="96"/>
      <c r="G27" s="96"/>
      <c r="H27" s="96"/>
      <c r="I27" s="96"/>
    </row>
    <row r="28" spans="1:9" ht="13.5" customHeight="1" x14ac:dyDescent="0.25">
      <c r="A28" s="41" t="s">
        <v>86</v>
      </c>
      <c r="B28" s="42">
        <v>0.35</v>
      </c>
      <c r="C28" s="27">
        <v>1</v>
      </c>
      <c r="D28" s="74">
        <v>1</v>
      </c>
      <c r="E28" s="75"/>
      <c r="F28" s="75"/>
      <c r="G28" s="75"/>
      <c r="H28" s="75"/>
      <c r="I28" s="76"/>
    </row>
    <row r="29" spans="1:9" x14ac:dyDescent="0.25">
      <c r="A29" s="41" t="s">
        <v>87</v>
      </c>
      <c r="B29" s="54" t="s">
        <v>90</v>
      </c>
      <c r="C29" s="27">
        <v>2</v>
      </c>
      <c r="D29" s="74"/>
      <c r="E29" s="75"/>
      <c r="F29" s="75"/>
      <c r="G29" s="75"/>
      <c r="H29" s="75"/>
      <c r="I29" s="76"/>
    </row>
    <row r="30" spans="1:9" x14ac:dyDescent="0.25">
      <c r="A30" s="41" t="s">
        <v>88</v>
      </c>
      <c r="B30" s="54" t="s">
        <v>91</v>
      </c>
      <c r="C30" s="27">
        <v>3</v>
      </c>
      <c r="D30" s="74"/>
      <c r="E30" s="75"/>
      <c r="F30" s="75"/>
      <c r="G30" s="75"/>
      <c r="H30" s="75"/>
      <c r="I30" s="76"/>
    </row>
    <row r="31" spans="1:9" x14ac:dyDescent="0.25">
      <c r="A31" s="41" t="s">
        <v>89</v>
      </c>
      <c r="B31" s="54" t="s">
        <v>92</v>
      </c>
      <c r="C31" s="27">
        <v>4</v>
      </c>
      <c r="D31" s="74"/>
      <c r="E31" s="77"/>
      <c r="F31" s="77"/>
      <c r="G31" s="77"/>
      <c r="H31" s="77"/>
      <c r="I31" s="76"/>
    </row>
    <row r="32" spans="1:9" ht="29.25" customHeight="1" x14ac:dyDescent="0.25">
      <c r="A32" s="80" t="s">
        <v>102</v>
      </c>
      <c r="B32" s="81"/>
      <c r="C32" s="82"/>
      <c r="D32" s="68">
        <f>IF(OR(COUNT(D28:D31)&gt;1,MAX(D28:D31)&gt;4),"kontrolli hindepunkte",SUM(D28:D31)/4*5)</f>
        <v>1.25</v>
      </c>
      <c r="E32" s="69" t="str">
        <f t="shared" ref="E32:I32" si="3">IF(OR(COUNT(E23:E26)&gt;1,COUNT(E28:E31)&gt;1,MAX(E23:E31)&gt;4),"kontrolli hindepunkte",SUM(E23:E26,E28:E31)/8*10)</f>
        <v>kontrolli hindepunkte</v>
      </c>
      <c r="F32" s="69" t="str">
        <f t="shared" si="3"/>
        <v>kontrolli hindepunkte</v>
      </c>
      <c r="G32" s="69" t="str">
        <f t="shared" si="3"/>
        <v>kontrolli hindepunkte</v>
      </c>
      <c r="H32" s="69" t="str">
        <f t="shared" si="3"/>
        <v>kontrolli hindepunkte</v>
      </c>
      <c r="I32" s="70" t="str">
        <f t="shared" si="3"/>
        <v>kontrolli hindepunkte</v>
      </c>
    </row>
    <row r="33" spans="1:9" x14ac:dyDescent="0.25">
      <c r="A33" s="98" t="s">
        <v>93</v>
      </c>
      <c r="B33" s="96"/>
      <c r="C33" s="96"/>
      <c r="D33" s="96"/>
      <c r="E33" s="96"/>
      <c r="F33" s="96"/>
      <c r="G33" s="96"/>
      <c r="H33" s="96"/>
      <c r="I33" s="96"/>
    </row>
    <row r="34" spans="1:9" x14ac:dyDescent="0.25">
      <c r="A34" s="44"/>
      <c r="B34" s="114" t="s">
        <v>85</v>
      </c>
      <c r="C34" s="115"/>
      <c r="D34" s="115"/>
      <c r="E34" s="115"/>
      <c r="F34" s="115"/>
      <c r="G34" s="115"/>
      <c r="H34" s="115"/>
      <c r="I34" s="116"/>
    </row>
    <row r="35" spans="1:9" x14ac:dyDescent="0.25">
      <c r="A35" s="45" t="s">
        <v>94</v>
      </c>
      <c r="B35" s="46">
        <v>0.25</v>
      </c>
      <c r="C35" s="48">
        <v>1</v>
      </c>
      <c r="D35" s="78"/>
      <c r="E35" s="79"/>
      <c r="F35" s="79"/>
      <c r="G35" s="79"/>
      <c r="H35" s="79"/>
      <c r="I35" s="76"/>
    </row>
    <row r="36" spans="1:9" x14ac:dyDescent="0.25">
      <c r="A36" s="45" t="s">
        <v>95</v>
      </c>
      <c r="B36" s="47" t="s">
        <v>98</v>
      </c>
      <c r="C36" s="48">
        <v>2</v>
      </c>
      <c r="D36" s="78"/>
      <c r="E36" s="79"/>
      <c r="F36" s="79"/>
      <c r="G36" s="79"/>
      <c r="H36" s="79"/>
      <c r="I36" s="76"/>
    </row>
    <row r="37" spans="1:9" x14ac:dyDescent="0.25">
      <c r="A37" s="45" t="s">
        <v>96</v>
      </c>
      <c r="B37" s="47" t="s">
        <v>99</v>
      </c>
      <c r="C37" s="48">
        <v>3</v>
      </c>
      <c r="D37" s="78"/>
      <c r="E37" s="79"/>
      <c r="F37" s="79"/>
      <c r="G37" s="79"/>
      <c r="H37" s="79"/>
      <c r="I37" s="76"/>
    </row>
    <row r="38" spans="1:9" x14ac:dyDescent="0.25">
      <c r="A38" s="45" t="s">
        <v>97</v>
      </c>
      <c r="B38" s="47" t="s">
        <v>100</v>
      </c>
      <c r="C38" s="48">
        <v>4</v>
      </c>
      <c r="D38" s="78"/>
      <c r="E38" s="79"/>
      <c r="F38" s="79"/>
      <c r="G38" s="79"/>
      <c r="H38" s="79"/>
      <c r="I38" s="76"/>
    </row>
    <row r="39" spans="1:9" ht="30" customHeight="1" x14ac:dyDescent="0.25">
      <c r="A39" s="83" t="s">
        <v>102</v>
      </c>
      <c r="B39" s="84"/>
      <c r="C39" s="84"/>
      <c r="D39" s="71">
        <f>IF(OR(COUNT(D35:D38)&gt;1,MAX(D35:D38)&gt;4),"kontrolli hindepunkte",SUM(D35:D38)/4*5)</f>
        <v>0</v>
      </c>
      <c r="E39" s="72">
        <f t="shared" ref="E39:I39" si="4">IF(OR(COUNT(E30:E33)&gt;1,COUNT(E35:E38)&gt;1,MAX(E30:E38)&gt;4),"kontrolli hindepunkte",SUM(E30:E33,E35:E38)/8*10)</f>
        <v>0</v>
      </c>
      <c r="F39" s="72">
        <f t="shared" si="4"/>
        <v>0</v>
      </c>
      <c r="G39" s="72">
        <f t="shared" si="4"/>
        <v>0</v>
      </c>
      <c r="H39" s="72">
        <f t="shared" si="4"/>
        <v>0</v>
      </c>
      <c r="I39" s="73">
        <f t="shared" si="4"/>
        <v>0</v>
      </c>
    </row>
    <row r="40" spans="1:9" x14ac:dyDescent="0.25">
      <c r="A40" s="104" t="s">
        <v>33</v>
      </c>
      <c r="B40" s="104"/>
      <c r="C40" s="104"/>
      <c r="D40" s="104"/>
      <c r="E40" s="104"/>
      <c r="F40" s="104"/>
      <c r="G40" s="104"/>
      <c r="H40" s="104"/>
      <c r="I40" s="104"/>
    </row>
    <row r="41" spans="1:9" ht="30" x14ac:dyDescent="0.25">
      <c r="A41" s="16" t="s">
        <v>34</v>
      </c>
      <c r="B41" s="54" t="s">
        <v>35</v>
      </c>
      <c r="C41" s="15" t="s">
        <v>6</v>
      </c>
      <c r="D41" s="29">
        <v>4</v>
      </c>
      <c r="E41" s="29">
        <v>3</v>
      </c>
      <c r="F41" s="29">
        <v>2</v>
      </c>
      <c r="G41" s="29">
        <v>3</v>
      </c>
      <c r="H41" s="29">
        <v>3</v>
      </c>
      <c r="I41" s="32">
        <f>SUM(D41:H41)/5</f>
        <v>3</v>
      </c>
    </row>
    <row r="42" spans="1:9" ht="30.75" customHeight="1" x14ac:dyDescent="0.25">
      <c r="A42" s="109" t="s">
        <v>73</v>
      </c>
      <c r="B42" s="81"/>
      <c r="C42" s="82"/>
      <c r="D42" s="30">
        <f>IF(OR(D41=0,D41=1,D41=2,D41=3,D41=4),D41/4*10,"kontrolli hindepunkte")</f>
        <v>10</v>
      </c>
      <c r="E42" s="30">
        <f>IF(OR(E41=0,E41=1,E41=2,E41=3,E41=4),E41/4*10,"kontrolli hindepunkte")</f>
        <v>7.5</v>
      </c>
      <c r="F42" s="30">
        <f>IF(OR(F41=0,F41=1,F41=2,F41=3,F41=4),F41/4*10,"kontrolli hindepunkte")</f>
        <v>5</v>
      </c>
      <c r="G42" s="30">
        <f>IF(OR(G41=0,G41=1,G41=2,G41=3,G41=4),G41/4*10,"kontrolli hindepunkte")</f>
        <v>7.5</v>
      </c>
      <c r="H42" s="30">
        <f>IF(OR(H41=0,H41=1,H41=2,H41=3,H41=4),H41/4*10,"kontrolli hindepunkte")</f>
        <v>7.5</v>
      </c>
      <c r="I42" s="32">
        <f>SUM(D42:H42)/5</f>
        <v>7.5</v>
      </c>
    </row>
    <row r="43" spans="1:9" x14ac:dyDescent="0.25">
      <c r="A43" s="108" t="s">
        <v>36</v>
      </c>
      <c r="B43" s="77"/>
      <c r="C43" s="77"/>
      <c r="D43" s="77"/>
      <c r="E43" s="77"/>
      <c r="F43" s="77"/>
      <c r="G43" s="77"/>
      <c r="H43" s="77"/>
      <c r="I43" s="76"/>
    </row>
    <row r="44" spans="1:9" ht="45" x14ac:dyDescent="0.25">
      <c r="A44" s="16" t="s">
        <v>37</v>
      </c>
      <c r="B44" s="54" t="s">
        <v>40</v>
      </c>
      <c r="C44" s="15" t="s">
        <v>6</v>
      </c>
      <c r="D44" s="6">
        <v>4</v>
      </c>
      <c r="E44" s="6">
        <v>2</v>
      </c>
      <c r="F44" s="6"/>
      <c r="G44" s="6"/>
      <c r="H44" s="6">
        <v>1</v>
      </c>
      <c r="I44" s="32">
        <f>SUM(D44:H44)/5</f>
        <v>1.4</v>
      </c>
    </row>
    <row r="45" spans="1:9" ht="60" x14ac:dyDescent="0.25">
      <c r="A45" s="16" t="s">
        <v>38</v>
      </c>
      <c r="B45" s="54" t="s">
        <v>41</v>
      </c>
      <c r="C45" s="15" t="s">
        <v>6</v>
      </c>
      <c r="D45" s="6">
        <v>3</v>
      </c>
      <c r="E45" s="6">
        <v>1</v>
      </c>
      <c r="F45" s="6">
        <v>1</v>
      </c>
      <c r="G45" s="6"/>
      <c r="H45" s="6">
        <v>1</v>
      </c>
      <c r="I45" s="32">
        <f t="shared" ref="I45:I50" si="5">SUM(D45:H45)/5</f>
        <v>1.2</v>
      </c>
    </row>
    <row r="46" spans="1:9" ht="59.25" customHeight="1" x14ac:dyDescent="0.25">
      <c r="A46" s="16" t="s">
        <v>39</v>
      </c>
      <c r="B46" s="28" t="s">
        <v>42</v>
      </c>
      <c r="C46" s="15" t="s">
        <v>6</v>
      </c>
      <c r="D46" s="6"/>
      <c r="E46" s="6"/>
      <c r="F46" s="6"/>
      <c r="G46" s="6"/>
      <c r="H46" s="6"/>
      <c r="I46" s="32">
        <f t="shared" si="5"/>
        <v>0</v>
      </c>
    </row>
    <row r="47" spans="1:9" ht="29.25" customHeight="1" x14ac:dyDescent="0.25">
      <c r="A47" s="113" t="s">
        <v>74</v>
      </c>
      <c r="B47" s="77"/>
      <c r="C47" s="76"/>
      <c r="D47" s="30">
        <f>IF(AND(OR(D44=0,D44=1,D44=2,D44=3,D44=4),OR(D45=0,D45=1,D45=2,D45=3,D45=4),OR(D46=0,D46=1,D46=2,D46=3,D46=4)),SUM(D44:D46)/12*20,"kontrolli hindepunkte")</f>
        <v>11.666666666666668</v>
      </c>
      <c r="E47" s="30">
        <f>IF(AND(OR(E44=0,E44=1,E44=2,E44=3,E44=4),OR(E45=0,E45=1,E45=2,E45=3,E45=4),OR(E46=0,E46=1,E46=2,E46=3,E46=4)),SUM(E44:E46)/12*20,"kontrolli hindepunkte")</f>
        <v>5</v>
      </c>
      <c r="F47" s="30">
        <f>IF(AND(OR(F44=0,F44=1,F44=2,F44=3,F44=4),OR(F45=0,F45=1,F45=2,F45=3,F45=4),OR(F46=0,F46=1,F46=2,F46=3,F46=4)),SUM(F44:F46)/12*20,"kontrolli hindepunkte")</f>
        <v>1.6666666666666665</v>
      </c>
      <c r="G47" s="30">
        <f>IF(AND(OR(G44=0,G44=1,G44=2,G44=3,G44=4),OR(G45=0,G45=1,G45=2,G45=3,G45=4),OR(G46=0,G46=1,G46=2,G46=3,G46=4)),SUM(G44:G46)/12*20,"kontrolli hindepunkte")</f>
        <v>0</v>
      </c>
      <c r="H47" s="30">
        <f>IF(AND(OR(H44=0,H44=1,H44=2,H44=3,H44=4),OR(H45=0,H45=1,H45=2,H45=3,H45=4),OR(H46=0,H46=1,H46=2,H46=3,H46=4)),SUM(H44:H46)/12*20,"kontrolli hindepunkte")</f>
        <v>3.333333333333333</v>
      </c>
      <c r="I47" s="51">
        <f t="shared" si="5"/>
        <v>4.3333333333333339</v>
      </c>
    </row>
    <row r="48" spans="1:9" x14ac:dyDescent="0.25">
      <c r="A48" s="105" t="s">
        <v>43</v>
      </c>
      <c r="B48" s="106"/>
      <c r="C48" s="106"/>
      <c r="D48" s="106"/>
      <c r="E48" s="106"/>
      <c r="F48" s="106"/>
      <c r="G48" s="106"/>
      <c r="H48" s="106"/>
      <c r="I48" s="107"/>
    </row>
    <row r="49" spans="1:20" ht="30" x14ac:dyDescent="0.25">
      <c r="A49" s="16" t="s">
        <v>44</v>
      </c>
      <c r="B49" s="54" t="s">
        <v>45</v>
      </c>
      <c r="C49" s="15" t="s">
        <v>6</v>
      </c>
      <c r="D49" s="6"/>
      <c r="E49" s="6"/>
      <c r="F49" s="6"/>
      <c r="G49" s="6"/>
      <c r="H49" s="6"/>
      <c r="I49" s="32">
        <f t="shared" si="5"/>
        <v>0</v>
      </c>
    </row>
    <row r="50" spans="1:20" ht="30" customHeight="1" x14ac:dyDescent="0.25">
      <c r="A50" s="113" t="s">
        <v>73</v>
      </c>
      <c r="B50" s="77"/>
      <c r="C50" s="76"/>
      <c r="D50" s="30">
        <f>IF(OR(D49=0,D49=1,D49=2,D49=3,D49=4),D49/4*10,"kontrolli hindepunkte")</f>
        <v>0</v>
      </c>
      <c r="E50" s="30">
        <f>IF(OR(E49=0,E49=1,E49=2,E49=3,E49=4),E49/4*10,"kontrolli hindepunkte")</f>
        <v>0</v>
      </c>
      <c r="F50" s="30">
        <f>IF(OR(F49=0,F49=1,F49=2,F49=3,F49=4),F49/4*10,"kontrolli hindepunkte")</f>
        <v>0</v>
      </c>
      <c r="G50" s="30">
        <f>IF(OR(G49=0,G49=1,G49=2,G49=3,G49=4),G49/4*10,"kontrolli hindepunkte")</f>
        <v>0</v>
      </c>
      <c r="H50" s="30">
        <f>IF(OR(H49=0,H49=1,H49=2,H49=3,H49=4),H49/4*10,"kontrolli hindepunkte")</f>
        <v>0</v>
      </c>
      <c r="I50" s="32">
        <f t="shared" si="5"/>
        <v>0</v>
      </c>
    </row>
    <row r="51" spans="1:20" x14ac:dyDescent="0.25">
      <c r="A51" s="108" t="s">
        <v>51</v>
      </c>
      <c r="B51" s="77"/>
      <c r="C51" s="77"/>
      <c r="D51" s="77"/>
      <c r="E51" s="77"/>
      <c r="F51" s="77"/>
      <c r="G51" s="77"/>
      <c r="H51" s="77"/>
      <c r="I51" s="76"/>
    </row>
    <row r="52" spans="1:20" ht="15" customHeight="1" x14ac:dyDescent="0.25">
      <c r="A52" s="88" t="s">
        <v>46</v>
      </c>
      <c r="B52" s="89" t="s">
        <v>52</v>
      </c>
      <c r="C52" s="90"/>
      <c r="D52" s="90"/>
      <c r="E52" s="90"/>
      <c r="F52" s="90"/>
      <c r="G52" s="90"/>
      <c r="H52" s="90"/>
      <c r="I52" s="91"/>
    </row>
    <row r="53" spans="1:20" ht="15" hidden="1" customHeight="1" x14ac:dyDescent="0.25">
      <c r="A53" s="88"/>
      <c r="B53" s="92"/>
      <c r="C53" s="93"/>
      <c r="D53" s="93"/>
      <c r="E53" s="93"/>
      <c r="F53" s="93"/>
      <c r="G53" s="93"/>
      <c r="H53" s="93"/>
      <c r="I53" s="94"/>
    </row>
    <row r="54" spans="1:20" x14ac:dyDescent="0.25">
      <c r="A54" s="16" t="s">
        <v>47</v>
      </c>
      <c r="B54" s="54" t="s">
        <v>53</v>
      </c>
      <c r="C54" s="15">
        <v>1</v>
      </c>
      <c r="D54" s="6"/>
      <c r="E54" s="6"/>
      <c r="F54" s="6"/>
      <c r="G54" s="6"/>
      <c r="H54" s="6"/>
      <c r="I54" s="32">
        <f t="shared" ref="I54:I58" si="6">SUM(D54:H54)/5</f>
        <v>0</v>
      </c>
    </row>
    <row r="55" spans="1:20" x14ac:dyDescent="0.25">
      <c r="A55" s="16" t="s">
        <v>48</v>
      </c>
      <c r="B55" s="54" t="s">
        <v>54</v>
      </c>
      <c r="C55" s="15">
        <v>2</v>
      </c>
      <c r="D55" s="6" t="s">
        <v>70</v>
      </c>
      <c r="E55" s="6"/>
      <c r="F55" s="6"/>
      <c r="G55" s="6"/>
      <c r="H55" s="6"/>
      <c r="I55" s="32">
        <f t="shared" si="6"/>
        <v>0</v>
      </c>
    </row>
    <row r="56" spans="1:20" x14ac:dyDescent="0.25">
      <c r="A56" s="16" t="s">
        <v>49</v>
      </c>
      <c r="B56" s="54" t="s">
        <v>55</v>
      </c>
      <c r="C56" s="15">
        <v>3</v>
      </c>
      <c r="D56" s="6">
        <v>3</v>
      </c>
      <c r="E56" s="6">
        <v>3</v>
      </c>
      <c r="F56" s="6">
        <v>3</v>
      </c>
      <c r="G56" s="6">
        <v>3</v>
      </c>
      <c r="H56" s="6">
        <v>3</v>
      </c>
      <c r="I56" s="32">
        <f t="shared" si="6"/>
        <v>3</v>
      </c>
    </row>
    <row r="57" spans="1:20" x14ac:dyDescent="0.25">
      <c r="A57" s="16" t="s">
        <v>50</v>
      </c>
      <c r="B57" s="54" t="s">
        <v>56</v>
      </c>
      <c r="C57" s="15">
        <v>4</v>
      </c>
      <c r="D57" s="6"/>
      <c r="E57" s="6"/>
      <c r="F57" s="6"/>
      <c r="G57" s="6"/>
      <c r="H57" s="6"/>
      <c r="I57" s="32">
        <f t="shared" si="6"/>
        <v>0</v>
      </c>
    </row>
    <row r="58" spans="1:20" ht="30.75" customHeight="1" x14ac:dyDescent="0.25">
      <c r="A58" s="80" t="s">
        <v>75</v>
      </c>
      <c r="B58" s="81"/>
      <c r="C58" s="82"/>
      <c r="D58" s="30">
        <f>IF(OR(COUNT(D54:D57)&gt;1,MAX(D54:D57)&gt;4),"kontrolli hindepunkte",SUM(D54:D57)/4*20)</f>
        <v>15</v>
      </c>
      <c r="E58" s="30">
        <f>IF(OR(COUNT(E54:E57)&gt;1,MAX(E54:E57)&gt;4),"kontrolli hindepunkte",SUM(E54:E57)/4*20)</f>
        <v>15</v>
      </c>
      <c r="F58" s="30">
        <f>IF(OR(COUNT(F54:F57)&gt;1,MAX(F54:F57)&gt;4),"kontrolli hindepunkte",SUM(F54:F57)/4*20)</f>
        <v>15</v>
      </c>
      <c r="G58" s="30">
        <f>IF(OR(COUNT(G54:G57)&gt;1,MAX(G54:G57)&gt;4),"kontrolli hindepunkte",SUM(G54:G57)/4*20)</f>
        <v>15</v>
      </c>
      <c r="H58" s="30">
        <f>IF(OR(COUNT(H54:H57)&gt;1,MAX(H54:H57)&gt;4),"kontrolli hindepunkte",SUM(H54:H57)/4*20)</f>
        <v>15</v>
      </c>
      <c r="I58" s="32">
        <f t="shared" si="6"/>
        <v>15</v>
      </c>
    </row>
    <row r="59" spans="1:20" x14ac:dyDescent="0.25">
      <c r="A59" s="11" t="s">
        <v>57</v>
      </c>
      <c r="B59" s="12"/>
      <c r="C59" s="17"/>
      <c r="D59" s="17"/>
      <c r="E59" s="17"/>
      <c r="F59" s="17"/>
      <c r="G59" s="17"/>
      <c r="H59" s="17"/>
      <c r="I59" s="17"/>
    </row>
    <row r="60" spans="1:20" ht="15" customHeight="1" x14ac:dyDescent="0.25">
      <c r="A60" s="88" t="s">
        <v>58</v>
      </c>
      <c r="B60" s="103" t="s">
        <v>59</v>
      </c>
      <c r="C60" s="103"/>
      <c r="D60" s="103"/>
      <c r="E60" s="103"/>
      <c r="F60" s="103"/>
      <c r="G60" s="103"/>
      <c r="H60" s="103"/>
      <c r="I60" s="103"/>
    </row>
    <row r="61" spans="1:20" ht="0.75" customHeight="1" x14ac:dyDescent="0.25">
      <c r="A61" s="88"/>
      <c r="B61" s="103"/>
      <c r="C61" s="103"/>
      <c r="D61" s="103"/>
      <c r="E61" s="103"/>
      <c r="F61" s="103"/>
      <c r="G61" s="103"/>
      <c r="H61" s="103"/>
      <c r="I61" s="103"/>
    </row>
    <row r="62" spans="1:20" x14ac:dyDescent="0.25">
      <c r="A62" s="16" t="s">
        <v>60</v>
      </c>
      <c r="B62" s="54" t="s">
        <v>66</v>
      </c>
      <c r="C62" s="15">
        <v>1</v>
      </c>
      <c r="D62" s="6"/>
      <c r="E62" s="6">
        <v>1</v>
      </c>
      <c r="F62" s="6"/>
      <c r="G62" s="6"/>
      <c r="H62" s="6"/>
      <c r="I62" s="32">
        <f t="shared" ref="I62:I68" si="7">SUM(D62:H62)/5</f>
        <v>0.2</v>
      </c>
    </row>
    <row r="63" spans="1:20" x14ac:dyDescent="0.25">
      <c r="A63" s="16" t="s">
        <v>61</v>
      </c>
      <c r="B63" s="54" t="s">
        <v>67</v>
      </c>
      <c r="C63" s="15">
        <v>2</v>
      </c>
      <c r="D63" s="6"/>
      <c r="E63" s="6"/>
      <c r="F63" s="6"/>
      <c r="G63" s="6"/>
      <c r="H63" s="6"/>
      <c r="I63" s="32">
        <f t="shared" si="7"/>
        <v>0</v>
      </c>
    </row>
    <row r="64" spans="1:20" x14ac:dyDescent="0.25">
      <c r="A64" s="16" t="s">
        <v>62</v>
      </c>
      <c r="B64" s="54" t="s">
        <v>68</v>
      </c>
      <c r="C64" s="15">
        <v>3</v>
      </c>
      <c r="D64" s="6"/>
      <c r="E64" s="6"/>
      <c r="F64" s="6"/>
      <c r="G64" s="6"/>
      <c r="H64" s="6"/>
      <c r="I64" s="32">
        <f t="shared" si="7"/>
        <v>0</v>
      </c>
      <c r="T64" t="s">
        <v>70</v>
      </c>
    </row>
    <row r="65" spans="1:10" x14ac:dyDescent="0.25">
      <c r="A65" s="16" t="s">
        <v>63</v>
      </c>
      <c r="B65" s="54" t="s">
        <v>69</v>
      </c>
      <c r="C65" s="15">
        <v>4</v>
      </c>
      <c r="D65" s="6">
        <v>4</v>
      </c>
      <c r="E65" s="6"/>
      <c r="F65" s="6">
        <v>4</v>
      </c>
      <c r="G65" s="6">
        <v>4</v>
      </c>
      <c r="H65" s="6">
        <v>4</v>
      </c>
      <c r="I65" s="32">
        <f t="shared" si="7"/>
        <v>3.2</v>
      </c>
    </row>
    <row r="66" spans="1:10" ht="45" x14ac:dyDescent="0.25">
      <c r="A66" s="31" t="s">
        <v>64</v>
      </c>
      <c r="B66" s="54" t="s">
        <v>65</v>
      </c>
      <c r="C66" s="15" t="s">
        <v>6</v>
      </c>
      <c r="D66" s="6">
        <v>4</v>
      </c>
      <c r="E66" s="6">
        <v>2</v>
      </c>
      <c r="F66" s="6">
        <v>2</v>
      </c>
      <c r="G66" s="6">
        <v>3</v>
      </c>
      <c r="H66" s="6">
        <v>3</v>
      </c>
      <c r="I66" s="32">
        <f t="shared" si="7"/>
        <v>2.8</v>
      </c>
    </row>
    <row r="67" spans="1:10" ht="31.5" customHeight="1" x14ac:dyDescent="0.25">
      <c r="A67" s="80" t="s">
        <v>72</v>
      </c>
      <c r="B67" s="77"/>
      <c r="C67" s="76"/>
      <c r="D67" s="30">
        <f>IF(COUNT(D62:D65)&gt;1,"kontrolli hindepunkte",IF(AND(OR(D66=0,D66=1,D66=2,D66=3,D66=4),OR(D62=0,D62=1),OR(D63=0,D63=2),OR(D64=0,D64=3),OR(D65=0,D65=4)),SUM(D62:D66)/8*10,"kontrolli hindepunkte"))</f>
        <v>10</v>
      </c>
      <c r="E67" s="30">
        <f>IF(COUNT(E62:E65)&gt;1,"kontrolli hindepunkte",IF(AND(OR(E66=0,E66=1,E66=2,E66=3,E66=4),OR(E62=0,E62=1),OR(E63=0,E63=2),OR(E64=0,E64=3),OR(E65=0,E65=4)),SUM(E62:E66)/8*10,"kontrolli hindepunkte"))</f>
        <v>3.75</v>
      </c>
      <c r="F67" s="30">
        <f>IF(COUNT(F62:F65)&gt;1,"kontrolli hindepunkte",IF(AND(OR(F66=0,F66=1,F66=2,F66=3,F66=4),OR(F62=0,F62=1),OR(F63=0,F63=2),OR(F64=0,F64=3),OR(F65=0,F65=4)),SUM(F62:F66)/8*10,"kontrolli hindepunkte"))</f>
        <v>7.5</v>
      </c>
      <c r="G67" s="30">
        <f>IF(COUNT(G62:G65)&gt;1,"kontrolli hindepunkte",IF(AND(OR(G66=0,G66=1,G66=2,G66=3,G66=4),OR(G62=0,G62=1),OR(G63=0,G63=2),OR(G64=0,G64=3),OR(G65=0,G65=4)),SUM(G62:G66)/8*10,"kontrolli hindepunkte"))</f>
        <v>8.75</v>
      </c>
      <c r="H67" s="30">
        <f>IF(COUNT(H62:H65)&gt;1,"kontrolli hindepunkte",IF(AND(OR(H66=0,H66=1,H66=2,H66=3,H66=4),OR(H62=0,H62=1),OR(H63=0,H63=2),OR(H64=0,H64=3),OR(H65=0,H65=4)),SUM(H62:H66)/8*10,"kontrolli hindepunkte"))</f>
        <v>8.75</v>
      </c>
      <c r="I67" s="32">
        <f t="shared" si="7"/>
        <v>7.75</v>
      </c>
    </row>
    <row r="68" spans="1:10" ht="31.5" customHeight="1" x14ac:dyDescent="0.25">
      <c r="A68" s="80" t="s">
        <v>103</v>
      </c>
      <c r="B68" s="81"/>
      <c r="C68" s="82"/>
      <c r="D68" s="30">
        <f>D12+D25+D42+D47+D50+D58+D67</f>
        <v>69.523809523809518</v>
      </c>
      <c r="E68" s="30">
        <f>E12+E25+E42+E47+E50+E58+E67</f>
        <v>48.75</v>
      </c>
      <c r="F68" s="30">
        <f>F12+F25+F42+F47+F50+F58+F67</f>
        <v>46.13095238095238</v>
      </c>
      <c r="G68" s="30">
        <f>G12+G25+G42+G47+G50+G58+G67</f>
        <v>45</v>
      </c>
      <c r="H68" s="30">
        <f>H12+H25+H42+H47+H50+H58+H67</f>
        <v>56.19047619047619</v>
      </c>
      <c r="I68" s="55">
        <f t="shared" si="7"/>
        <v>53.119047619047613</v>
      </c>
    </row>
    <row r="69" spans="1:10" ht="30" customHeight="1" x14ac:dyDescent="0.25">
      <c r="A69" s="80" t="s">
        <v>104</v>
      </c>
      <c r="B69" s="81"/>
      <c r="C69" s="82"/>
      <c r="D69" s="85">
        <f>SUM(D32,D39)</f>
        <v>1.25</v>
      </c>
      <c r="E69" s="85"/>
      <c r="F69" s="85"/>
      <c r="G69" s="85"/>
      <c r="H69" s="85"/>
      <c r="I69" s="85"/>
    </row>
    <row r="70" spans="1:10" x14ac:dyDescent="0.25">
      <c r="A70" s="67" t="s">
        <v>105</v>
      </c>
      <c r="B70" s="67"/>
      <c r="C70" s="67"/>
      <c r="D70" s="67"/>
      <c r="E70" s="67"/>
      <c r="F70" s="67"/>
      <c r="G70" s="67"/>
      <c r="H70" s="67"/>
      <c r="I70" s="49">
        <f>SUM(I68,D69)</f>
        <v>54.369047619047613</v>
      </c>
      <c r="J70" s="23"/>
    </row>
  </sheetData>
  <mergeCells count="42">
    <mergeCell ref="A70:H70"/>
    <mergeCell ref="A60:A61"/>
    <mergeCell ref="B60:I61"/>
    <mergeCell ref="A67:C67"/>
    <mergeCell ref="A68:C68"/>
    <mergeCell ref="A69:C69"/>
    <mergeCell ref="D69:I69"/>
    <mergeCell ref="A58:C58"/>
    <mergeCell ref="A39:C39"/>
    <mergeCell ref="D39:I39"/>
    <mergeCell ref="A40:I40"/>
    <mergeCell ref="A42:C42"/>
    <mergeCell ref="A43:I43"/>
    <mergeCell ref="A47:C47"/>
    <mergeCell ref="A48:I48"/>
    <mergeCell ref="A50:C50"/>
    <mergeCell ref="A51:I51"/>
    <mergeCell ref="A52:A53"/>
    <mergeCell ref="B52:I53"/>
    <mergeCell ref="D38:I38"/>
    <mergeCell ref="B27:I27"/>
    <mergeCell ref="D28:I28"/>
    <mergeCell ref="D29:I29"/>
    <mergeCell ref="D30:I30"/>
    <mergeCell ref="D31:I31"/>
    <mergeCell ref="A32:C32"/>
    <mergeCell ref="D32:I32"/>
    <mergeCell ref="A33:I33"/>
    <mergeCell ref="B34:I34"/>
    <mergeCell ref="D35:I35"/>
    <mergeCell ref="D36:I36"/>
    <mergeCell ref="D37:I37"/>
    <mergeCell ref="J8:M8"/>
    <mergeCell ref="A26:I26"/>
    <mergeCell ref="A2:I2"/>
    <mergeCell ref="A4:B4"/>
    <mergeCell ref="C4:I4"/>
    <mergeCell ref="A12:C12"/>
    <mergeCell ref="A13:I13"/>
    <mergeCell ref="A14:A15"/>
    <mergeCell ref="B14:I15"/>
    <mergeCell ref="A25:C2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B8" sqref="B8"/>
    </sheetView>
  </sheetViews>
  <sheetFormatPr defaultRowHeight="15" x14ac:dyDescent="0.25"/>
  <cols>
    <col min="1" max="1" width="5.7109375" customWidth="1"/>
    <col min="2" max="2" width="61.85546875" customWidth="1"/>
    <col min="3" max="3" width="7.7109375" customWidth="1"/>
    <col min="4" max="9" width="12.7109375" customWidth="1"/>
    <col min="10" max="10" width="3.140625" customWidth="1"/>
    <col min="11" max="12" width="4" customWidth="1"/>
    <col min="13" max="13" width="4.42578125" customWidth="1"/>
    <col min="14" max="14" width="4.85546875" customWidth="1"/>
    <col min="15" max="15" width="7.42578125" customWidth="1"/>
    <col min="16" max="16" width="4.28515625" customWidth="1"/>
    <col min="17" max="17" width="4.85546875" customWidth="1"/>
    <col min="18" max="18" width="7.28515625" customWidth="1"/>
    <col min="19" max="19" width="11.5703125" customWidth="1"/>
    <col min="20" max="20" width="8.7109375" customWidth="1"/>
  </cols>
  <sheetData>
    <row r="1" spans="1:21" x14ac:dyDescent="0.25">
      <c r="A1" s="33" t="s">
        <v>70</v>
      </c>
      <c r="B1" s="33"/>
      <c r="C1" s="33"/>
      <c r="D1" s="33"/>
      <c r="E1" s="33"/>
      <c r="F1" s="33"/>
      <c r="G1" s="33"/>
      <c r="H1" s="33"/>
      <c r="I1" s="33"/>
    </row>
    <row r="2" spans="1:21" s="56" customFormat="1" ht="32.25" customHeight="1" x14ac:dyDescent="0.25">
      <c r="A2" s="86" t="s">
        <v>101</v>
      </c>
      <c r="B2" s="87"/>
      <c r="C2" s="87"/>
      <c r="D2" s="87"/>
      <c r="E2" s="87"/>
      <c r="F2" s="87"/>
      <c r="G2" s="87"/>
      <c r="H2" s="87"/>
      <c r="I2" s="87"/>
    </row>
    <row r="3" spans="1:21" s="56" customFormat="1" x14ac:dyDescent="0.25">
      <c r="A3" s="35"/>
      <c r="B3" s="34"/>
      <c r="C3" s="34"/>
      <c r="D3" s="34"/>
      <c r="E3" s="34"/>
      <c r="F3" s="34"/>
      <c r="G3" s="34"/>
      <c r="H3" s="34"/>
      <c r="I3" s="34"/>
    </row>
    <row r="4" spans="1:21" s="56" customFormat="1" x14ac:dyDescent="0.25">
      <c r="A4" s="120" t="s">
        <v>4</v>
      </c>
      <c r="B4" s="121"/>
      <c r="C4" s="117">
        <f>'hindepunktide koond'!A10</f>
        <v>642215780007</v>
      </c>
      <c r="D4" s="118"/>
      <c r="E4" s="118"/>
      <c r="F4" s="118"/>
      <c r="G4" s="118"/>
      <c r="H4" s="118"/>
      <c r="I4" s="119"/>
    </row>
    <row r="5" spans="1:21" s="56" customFormat="1" ht="15.75" x14ac:dyDescent="0.25">
      <c r="A5" s="3"/>
      <c r="D5" s="52"/>
      <c r="E5" s="57"/>
      <c r="F5" s="57"/>
      <c r="G5" s="57"/>
      <c r="H5" s="57"/>
      <c r="I5" s="57"/>
    </row>
    <row r="6" spans="1:21" ht="51" customHeight="1" x14ac:dyDescent="0.25">
      <c r="A6" s="5"/>
      <c r="B6" s="55" t="s">
        <v>1</v>
      </c>
      <c r="C6" s="20" t="s">
        <v>7</v>
      </c>
      <c r="D6" s="20" t="s">
        <v>78</v>
      </c>
      <c r="E6" s="20" t="s">
        <v>79</v>
      </c>
      <c r="F6" s="20" t="s">
        <v>80</v>
      </c>
      <c r="G6" s="20" t="s">
        <v>81</v>
      </c>
      <c r="H6" s="20" t="s">
        <v>82</v>
      </c>
      <c r="I6" s="37" t="s">
        <v>83</v>
      </c>
      <c r="J6" s="4"/>
      <c r="K6" s="4"/>
      <c r="L6" s="4"/>
      <c r="M6" s="4"/>
      <c r="N6" s="4"/>
      <c r="O6" s="4"/>
      <c r="P6" s="4"/>
    </row>
    <row r="7" spans="1:21" x14ac:dyDescent="0.25">
      <c r="A7" s="12" t="s">
        <v>0</v>
      </c>
      <c r="B7" s="8"/>
      <c r="C7" s="21"/>
      <c r="D7" s="7"/>
      <c r="E7" s="7"/>
      <c r="F7" s="7"/>
      <c r="G7" s="7"/>
      <c r="H7" s="7"/>
      <c r="I7" s="22"/>
    </row>
    <row r="8" spans="1:21" ht="45" x14ac:dyDescent="0.25">
      <c r="A8" s="16" t="s">
        <v>2</v>
      </c>
      <c r="B8" s="19" t="s">
        <v>3</v>
      </c>
      <c r="C8" s="25" t="s">
        <v>6</v>
      </c>
      <c r="D8" s="24">
        <v>4</v>
      </c>
      <c r="E8" s="24">
        <v>4</v>
      </c>
      <c r="F8" s="24">
        <v>4</v>
      </c>
      <c r="G8" s="24">
        <v>4</v>
      </c>
      <c r="H8" s="24">
        <v>4</v>
      </c>
      <c r="I8" s="38">
        <f>SUM(D8:H8)/5</f>
        <v>4</v>
      </c>
      <c r="J8" s="99" t="s">
        <v>70</v>
      </c>
      <c r="K8" s="100"/>
      <c r="L8" s="100"/>
      <c r="M8" s="100"/>
      <c r="N8" s="1"/>
      <c r="O8" s="1"/>
      <c r="P8" s="1"/>
      <c r="Q8" s="1"/>
      <c r="R8" s="1"/>
      <c r="S8" s="1"/>
    </row>
    <row r="9" spans="1:21" ht="45" x14ac:dyDescent="0.25">
      <c r="A9" s="16" t="s">
        <v>5</v>
      </c>
      <c r="B9" s="54" t="s">
        <v>8</v>
      </c>
      <c r="C9" s="15">
        <v>2</v>
      </c>
      <c r="D9" s="6"/>
      <c r="E9" s="6"/>
      <c r="F9" s="6"/>
      <c r="G9" s="6"/>
      <c r="H9" s="6"/>
      <c r="I9" s="38">
        <f t="shared" ref="I9:I11" si="0">SUM(D9:H9)/5</f>
        <v>0</v>
      </c>
      <c r="T9" t="s">
        <v>70</v>
      </c>
    </row>
    <row r="10" spans="1:21" ht="45" x14ac:dyDescent="0.25">
      <c r="A10" s="16" t="s">
        <v>9</v>
      </c>
      <c r="B10" s="54" t="s">
        <v>10</v>
      </c>
      <c r="C10" s="15" t="s">
        <v>6</v>
      </c>
      <c r="D10" s="6">
        <v>4</v>
      </c>
      <c r="E10" s="6">
        <v>4</v>
      </c>
      <c r="F10" s="6">
        <v>3</v>
      </c>
      <c r="G10" s="6">
        <v>4</v>
      </c>
      <c r="H10" s="6">
        <v>4</v>
      </c>
      <c r="I10" s="38">
        <f t="shared" si="0"/>
        <v>3.8</v>
      </c>
    </row>
    <row r="11" spans="1:21" ht="60" x14ac:dyDescent="0.25">
      <c r="A11" s="16" t="s">
        <v>11</v>
      </c>
      <c r="B11" s="63" t="s">
        <v>109</v>
      </c>
      <c r="C11" s="15" t="s">
        <v>6</v>
      </c>
      <c r="D11" s="6">
        <v>4</v>
      </c>
      <c r="E11" s="6">
        <v>4</v>
      </c>
      <c r="F11" s="6">
        <v>3</v>
      </c>
      <c r="G11" s="6">
        <v>4</v>
      </c>
      <c r="H11" s="6">
        <v>4</v>
      </c>
      <c r="I11" s="38">
        <f t="shared" si="0"/>
        <v>3.8</v>
      </c>
    </row>
    <row r="12" spans="1:21" ht="32.25" customHeight="1" x14ac:dyDescent="0.25">
      <c r="A12" s="109" t="s">
        <v>71</v>
      </c>
      <c r="B12" s="81"/>
      <c r="C12" s="82"/>
      <c r="D12" s="30">
        <f>IF(AND(OR(D8=0,D8=1,D8=2,D8=3,D8=4),OR(D9=0,D9=2),OR(D10=0,D10=1,D10=2,D10=3,D10=4),OR(D11=0,D11=1,D11=2,D11=3,D11=4)),SUM(D8:D11)/14*15,"kontrolli hindepunkte")</f>
        <v>12.857142857142856</v>
      </c>
      <c r="E12" s="30">
        <f>IF(AND(OR(E8=0,E8=1,E8=2,E8=3,E8=4),OR(E9=0,E9=2),OR(E10=0,E10=1,E10=2,E10=3,E10=4),OR(E11=0,E11=1,E11=2,E11=3,E11=4)),SUM(E8:E11)/14*15,"kontrolli hindepunkte")</f>
        <v>12.857142857142856</v>
      </c>
      <c r="F12" s="30">
        <f>IF(AND(OR(F8=0,F8=1,F8=2,F8=3,F8=4),OR(F9=0,F9=2),OR(F10=0,F10=1,F10=2,F10=3,F10=4),OR(F11=0,F11=1,F11=2,F11=3,F11=4)),SUM(F8:F11)/14*15,"kontrolli hindepunkte")</f>
        <v>10.714285714285715</v>
      </c>
      <c r="G12" s="30">
        <f>IF(AND(OR(G8=0,G8=1,G8=2,G8=3,G8=4),OR(G9=0,G9=2),OR(G10=0,G10=1,G10=2,G10=3,G10=4),OR(G11=0,G11=1,G11=2,G11=3,G11=4)),SUM(G8:G11)/14*15,"kontrolli hindepunkte")</f>
        <v>12.857142857142856</v>
      </c>
      <c r="H12" s="30">
        <f>IF(AND(OR(H8=0,H8=1,H8=2,H8=3,H8=4),OR(H9=0,H9=2),OR(H10=0,H10=1,H10=2,H10=3,H10=4),OR(H11=0,H11=1,H11=2,H11=3,H11=4)),SUM(H8:H11)/14*15,"kontrolli hindepunkte")</f>
        <v>12.857142857142856</v>
      </c>
      <c r="I12" s="38">
        <f>SUM(D12:H12)/5</f>
        <v>12.428571428571427</v>
      </c>
      <c r="J12" s="23" t="s">
        <v>70</v>
      </c>
      <c r="K12" s="23" t="s">
        <v>70</v>
      </c>
      <c r="U12" t="s">
        <v>70</v>
      </c>
    </row>
    <row r="13" spans="1:21" x14ac:dyDescent="0.25">
      <c r="A13" s="108" t="s">
        <v>12</v>
      </c>
      <c r="B13" s="77"/>
      <c r="C13" s="77"/>
      <c r="D13" s="77"/>
      <c r="E13" s="77"/>
      <c r="F13" s="77"/>
      <c r="G13" s="77"/>
      <c r="H13" s="77"/>
      <c r="I13" s="76"/>
    </row>
    <row r="14" spans="1:21" ht="15" customHeight="1" x14ac:dyDescent="0.25">
      <c r="A14" s="101" t="s">
        <v>14</v>
      </c>
      <c r="B14" s="103" t="s">
        <v>13</v>
      </c>
      <c r="C14" s="103"/>
      <c r="D14" s="103"/>
      <c r="E14" s="103"/>
      <c r="F14" s="103"/>
      <c r="G14" s="103"/>
      <c r="H14" s="103"/>
      <c r="I14" s="103"/>
    </row>
    <row r="15" spans="1:21" x14ac:dyDescent="0.25">
      <c r="A15" s="102"/>
      <c r="B15" s="103"/>
      <c r="C15" s="103"/>
      <c r="D15" s="103"/>
      <c r="E15" s="103"/>
      <c r="F15" s="103"/>
      <c r="G15" s="103"/>
      <c r="H15" s="103"/>
      <c r="I15" s="103"/>
    </row>
    <row r="16" spans="1:21" x14ac:dyDescent="0.25">
      <c r="A16" s="13" t="s">
        <v>15</v>
      </c>
      <c r="B16" s="54" t="s">
        <v>25</v>
      </c>
      <c r="C16" s="15">
        <v>1</v>
      </c>
      <c r="D16" s="26"/>
      <c r="E16" s="26"/>
      <c r="F16" s="26"/>
      <c r="G16" s="26"/>
      <c r="H16" s="26"/>
      <c r="I16" s="39">
        <f>SUM(D16:H16)/5</f>
        <v>0</v>
      </c>
    </row>
    <row r="17" spans="1:9" x14ac:dyDescent="0.25">
      <c r="A17" s="13" t="s">
        <v>16</v>
      </c>
      <c r="B17" s="54" t="s">
        <v>26</v>
      </c>
      <c r="C17" s="15">
        <v>2</v>
      </c>
      <c r="D17" s="26">
        <v>2</v>
      </c>
      <c r="E17" s="26">
        <v>2</v>
      </c>
      <c r="F17" s="26">
        <v>2</v>
      </c>
      <c r="G17" s="26">
        <v>2</v>
      </c>
      <c r="H17" s="26">
        <v>2</v>
      </c>
      <c r="I17" s="39">
        <f t="shared" ref="I17:I19" si="1">SUM(D17:H17)/5</f>
        <v>2</v>
      </c>
    </row>
    <row r="18" spans="1:9" x14ac:dyDescent="0.25">
      <c r="A18" s="13" t="s">
        <v>17</v>
      </c>
      <c r="B18" s="54" t="s">
        <v>27</v>
      </c>
      <c r="C18" s="15">
        <v>3</v>
      </c>
      <c r="D18" s="26"/>
      <c r="E18" s="26"/>
      <c r="F18" s="26"/>
      <c r="G18" s="26"/>
      <c r="H18" s="26"/>
      <c r="I18" s="39">
        <f t="shared" si="1"/>
        <v>0</v>
      </c>
    </row>
    <row r="19" spans="1:9" x14ac:dyDescent="0.25">
      <c r="A19" s="13" t="s">
        <v>18</v>
      </c>
      <c r="B19" s="54" t="s">
        <v>28</v>
      </c>
      <c r="C19" s="15">
        <v>4</v>
      </c>
      <c r="D19" s="26"/>
      <c r="E19" s="26"/>
      <c r="F19" s="26"/>
      <c r="G19" s="26"/>
      <c r="H19" s="26"/>
      <c r="I19" s="39">
        <f t="shared" si="1"/>
        <v>0</v>
      </c>
    </row>
    <row r="20" spans="1:9" ht="29.25" customHeight="1" x14ac:dyDescent="0.25">
      <c r="A20" s="9" t="s">
        <v>19</v>
      </c>
      <c r="B20" s="53" t="s">
        <v>24</v>
      </c>
      <c r="C20" s="17" t="s">
        <v>70</v>
      </c>
      <c r="D20" s="27" t="s">
        <v>70</v>
      </c>
      <c r="E20" s="27"/>
      <c r="F20" s="27"/>
      <c r="G20" s="27"/>
      <c r="H20" s="27"/>
      <c r="I20" s="39"/>
    </row>
    <row r="21" spans="1:9" x14ac:dyDescent="0.25">
      <c r="A21" s="13" t="s">
        <v>20</v>
      </c>
      <c r="B21" s="54" t="s">
        <v>29</v>
      </c>
      <c r="C21" s="15">
        <v>1</v>
      </c>
      <c r="D21" s="26"/>
      <c r="E21" s="26"/>
      <c r="F21" s="26"/>
      <c r="G21" s="26">
        <v>1</v>
      </c>
      <c r="H21" s="26"/>
      <c r="I21" s="39">
        <f>SUM(D21:H21)/5</f>
        <v>0.2</v>
      </c>
    </row>
    <row r="22" spans="1:9" x14ac:dyDescent="0.25">
      <c r="A22" s="13" t="s">
        <v>21</v>
      </c>
      <c r="B22" s="54" t="s">
        <v>30</v>
      </c>
      <c r="C22" s="15">
        <v>2</v>
      </c>
      <c r="D22" s="26"/>
      <c r="E22" s="26"/>
      <c r="F22" s="26">
        <v>2</v>
      </c>
      <c r="G22" s="26"/>
      <c r="H22" s="26"/>
      <c r="I22" s="39">
        <f t="shared" ref="I22:I24" si="2">SUM(D22:H22)/5</f>
        <v>0.4</v>
      </c>
    </row>
    <row r="23" spans="1:9" x14ac:dyDescent="0.25">
      <c r="A23" s="13" t="s">
        <v>22</v>
      </c>
      <c r="B23" s="54" t="s">
        <v>31</v>
      </c>
      <c r="C23" s="15">
        <v>3</v>
      </c>
      <c r="D23" s="26">
        <v>3</v>
      </c>
      <c r="E23" s="26">
        <v>3</v>
      </c>
      <c r="F23" s="26"/>
      <c r="G23" s="26"/>
      <c r="H23" s="26">
        <v>3</v>
      </c>
      <c r="I23" s="39">
        <f t="shared" si="2"/>
        <v>1.8</v>
      </c>
    </row>
    <row r="24" spans="1:9" x14ac:dyDescent="0.25">
      <c r="A24" s="13" t="s">
        <v>23</v>
      </c>
      <c r="B24" s="54" t="s">
        <v>32</v>
      </c>
      <c r="C24" s="15">
        <v>4</v>
      </c>
      <c r="D24" s="26"/>
      <c r="E24" s="26"/>
      <c r="F24" s="26"/>
      <c r="G24" s="26"/>
      <c r="H24" s="26"/>
      <c r="I24" s="39">
        <f t="shared" si="2"/>
        <v>0</v>
      </c>
    </row>
    <row r="25" spans="1:9" ht="32.25" customHeight="1" x14ac:dyDescent="0.25">
      <c r="A25" s="110" t="s">
        <v>72</v>
      </c>
      <c r="B25" s="111"/>
      <c r="C25" s="112"/>
      <c r="D25" s="40">
        <f>IF(OR(COUNT(D16:D19)&gt;1,COUNT(D21:D24)&gt;1,MAX(D16:D24)&gt;4),"kontrolli hindepunkte",SUM(D16:D19,D21:D24)/8*10)</f>
        <v>6.25</v>
      </c>
      <c r="E25" s="40">
        <f>IF(OR(COUNT(E16:E19)&gt;1,COUNT(E21:E24)&gt;1,MAX(E16:E24)&gt;4),"kontrolli hindepunkte",SUM(E16:E19,E21:E24)/8*10)</f>
        <v>6.25</v>
      </c>
      <c r="F25" s="40">
        <f>IF(OR(COUNT(F16:F19)&gt;1,COUNT(F21:F24)&gt;1,MAX(F16:F24)&gt;4),"kontrolli hindepunkte",SUM(F16:F19,F21:F24)/8*10)</f>
        <v>5</v>
      </c>
      <c r="G25" s="40">
        <f>IF(OR(COUNT(G16:G19)&gt;1,COUNT(G21:G24)&gt;1,MAX(G16:G24)&gt;4),"kontrolli hindepunkte",SUM(G16:G19,G21:G24)/8*10)</f>
        <v>3.75</v>
      </c>
      <c r="H25" s="40">
        <f>IF(OR(COUNT(H16:H19)&gt;1,COUNT(H21:H24)&gt;1,MAX(H16:H24)&gt;4),"kontrolli hindepunkte",SUM(H16:H19,H21:H24)/8*10)</f>
        <v>6.25</v>
      </c>
      <c r="I25" s="40">
        <f>SUM(D25:H25)/5</f>
        <v>5.5</v>
      </c>
    </row>
    <row r="26" spans="1:9" x14ac:dyDescent="0.25">
      <c r="A26" s="95" t="s">
        <v>84</v>
      </c>
      <c r="B26" s="84"/>
      <c r="C26" s="96"/>
      <c r="D26" s="96"/>
      <c r="E26" s="96"/>
      <c r="F26" s="96"/>
      <c r="G26" s="96"/>
      <c r="H26" s="96"/>
      <c r="I26" s="96"/>
    </row>
    <row r="27" spans="1:9" x14ac:dyDescent="0.25">
      <c r="A27" s="43"/>
      <c r="B27" s="97" t="s">
        <v>85</v>
      </c>
      <c r="C27" s="96"/>
      <c r="D27" s="96"/>
      <c r="E27" s="96"/>
      <c r="F27" s="96"/>
      <c r="G27" s="96"/>
      <c r="H27" s="96"/>
      <c r="I27" s="96"/>
    </row>
    <row r="28" spans="1:9" ht="13.5" customHeight="1" x14ac:dyDescent="0.25">
      <c r="A28" s="41" t="s">
        <v>86</v>
      </c>
      <c r="B28" s="42">
        <v>0.35</v>
      </c>
      <c r="C28" s="27">
        <v>1</v>
      </c>
      <c r="D28" s="74"/>
      <c r="E28" s="75"/>
      <c r="F28" s="75"/>
      <c r="G28" s="75"/>
      <c r="H28" s="75"/>
      <c r="I28" s="76"/>
    </row>
    <row r="29" spans="1:9" x14ac:dyDescent="0.25">
      <c r="A29" s="41" t="s">
        <v>87</v>
      </c>
      <c r="B29" s="54" t="s">
        <v>90</v>
      </c>
      <c r="C29" s="27">
        <v>2</v>
      </c>
      <c r="D29" s="74"/>
      <c r="E29" s="75"/>
      <c r="F29" s="75"/>
      <c r="G29" s="75"/>
      <c r="H29" s="75"/>
      <c r="I29" s="76"/>
    </row>
    <row r="30" spans="1:9" x14ac:dyDescent="0.25">
      <c r="A30" s="41" t="s">
        <v>88</v>
      </c>
      <c r="B30" s="54" t="s">
        <v>91</v>
      </c>
      <c r="C30" s="27">
        <v>3</v>
      </c>
      <c r="D30" s="74"/>
      <c r="E30" s="75"/>
      <c r="F30" s="75"/>
      <c r="G30" s="75"/>
      <c r="H30" s="75"/>
      <c r="I30" s="76"/>
    </row>
    <row r="31" spans="1:9" x14ac:dyDescent="0.25">
      <c r="A31" s="41" t="s">
        <v>89</v>
      </c>
      <c r="B31" s="54" t="s">
        <v>92</v>
      </c>
      <c r="C31" s="27">
        <v>4</v>
      </c>
      <c r="D31" s="74"/>
      <c r="E31" s="77"/>
      <c r="F31" s="77"/>
      <c r="G31" s="77"/>
      <c r="H31" s="77"/>
      <c r="I31" s="76"/>
    </row>
    <row r="32" spans="1:9" ht="29.25" customHeight="1" x14ac:dyDescent="0.25">
      <c r="A32" s="80" t="s">
        <v>102</v>
      </c>
      <c r="B32" s="81"/>
      <c r="C32" s="82"/>
      <c r="D32" s="68">
        <f>IF(OR(COUNT(D28:D31)&gt;1,MAX(D28:D31)&gt;4),"kontrolli hindepunkte",SUM(D28:D31)/4*5)</f>
        <v>0</v>
      </c>
      <c r="E32" s="69" t="str">
        <f t="shared" ref="E32:I32" si="3">IF(OR(COUNT(E23:E26)&gt;1,COUNT(E28:E31)&gt;1,MAX(E23:E31)&gt;4),"kontrolli hindepunkte",SUM(E23:E26,E28:E31)/8*10)</f>
        <v>kontrolli hindepunkte</v>
      </c>
      <c r="F32" s="69" t="str">
        <f t="shared" si="3"/>
        <v>kontrolli hindepunkte</v>
      </c>
      <c r="G32" s="69">
        <f t="shared" si="3"/>
        <v>4.6875</v>
      </c>
      <c r="H32" s="69" t="str">
        <f t="shared" si="3"/>
        <v>kontrolli hindepunkte</v>
      </c>
      <c r="I32" s="70" t="str">
        <f t="shared" si="3"/>
        <v>kontrolli hindepunkte</v>
      </c>
    </row>
    <row r="33" spans="1:9" x14ac:dyDescent="0.25">
      <c r="A33" s="98" t="s">
        <v>93</v>
      </c>
      <c r="B33" s="96"/>
      <c r="C33" s="96"/>
      <c r="D33" s="96"/>
      <c r="E33" s="96"/>
      <c r="F33" s="96"/>
      <c r="G33" s="96"/>
      <c r="H33" s="96"/>
      <c r="I33" s="96"/>
    </row>
    <row r="34" spans="1:9" x14ac:dyDescent="0.25">
      <c r="A34" s="44"/>
      <c r="B34" s="114" t="s">
        <v>85</v>
      </c>
      <c r="C34" s="115"/>
      <c r="D34" s="115"/>
      <c r="E34" s="115"/>
      <c r="F34" s="115"/>
      <c r="G34" s="115"/>
      <c r="H34" s="115"/>
      <c r="I34" s="116"/>
    </row>
    <row r="35" spans="1:9" x14ac:dyDescent="0.25">
      <c r="A35" s="45" t="s">
        <v>94</v>
      </c>
      <c r="B35" s="46">
        <v>0.25</v>
      </c>
      <c r="C35" s="48">
        <v>1</v>
      </c>
      <c r="D35" s="78"/>
      <c r="E35" s="79"/>
      <c r="F35" s="79"/>
      <c r="G35" s="79"/>
      <c r="H35" s="79"/>
      <c r="I35" s="76"/>
    </row>
    <row r="36" spans="1:9" x14ac:dyDescent="0.25">
      <c r="A36" s="45" t="s">
        <v>95</v>
      </c>
      <c r="B36" s="47" t="s">
        <v>98</v>
      </c>
      <c r="C36" s="48">
        <v>2</v>
      </c>
      <c r="D36" s="78">
        <v>2</v>
      </c>
      <c r="E36" s="79"/>
      <c r="F36" s="79"/>
      <c r="G36" s="79"/>
      <c r="H36" s="79"/>
      <c r="I36" s="76"/>
    </row>
    <row r="37" spans="1:9" x14ac:dyDescent="0.25">
      <c r="A37" s="45" t="s">
        <v>96</v>
      </c>
      <c r="B37" s="47" t="s">
        <v>99</v>
      </c>
      <c r="C37" s="48">
        <v>3</v>
      </c>
      <c r="D37" s="78"/>
      <c r="E37" s="79"/>
      <c r="F37" s="79"/>
      <c r="G37" s="79"/>
      <c r="H37" s="79"/>
      <c r="I37" s="76"/>
    </row>
    <row r="38" spans="1:9" x14ac:dyDescent="0.25">
      <c r="A38" s="45" t="s">
        <v>97</v>
      </c>
      <c r="B38" s="47" t="s">
        <v>100</v>
      </c>
      <c r="C38" s="48">
        <v>4</v>
      </c>
      <c r="D38" s="78"/>
      <c r="E38" s="79"/>
      <c r="F38" s="79"/>
      <c r="G38" s="79"/>
      <c r="H38" s="79"/>
      <c r="I38" s="76"/>
    </row>
    <row r="39" spans="1:9" ht="30" customHeight="1" x14ac:dyDescent="0.25">
      <c r="A39" s="83" t="s">
        <v>102</v>
      </c>
      <c r="B39" s="84"/>
      <c r="C39" s="84"/>
      <c r="D39" s="71">
        <f>IF(OR(COUNT(D35:D38)&gt;1,MAX(D35:D38)&gt;4),"kontrolli hindepunkte",SUM(D35:D38)/4*5)</f>
        <v>2.5</v>
      </c>
      <c r="E39" s="72">
        <f t="shared" ref="E39:I39" si="4">IF(OR(COUNT(E30:E33)&gt;1,COUNT(E35:E38)&gt;1,MAX(E30:E38)&gt;4),"kontrolli hindepunkte",SUM(E30:E33,E35:E38)/8*10)</f>
        <v>0</v>
      </c>
      <c r="F39" s="72">
        <f t="shared" si="4"/>
        <v>0</v>
      </c>
      <c r="G39" s="72" t="str">
        <f t="shared" si="4"/>
        <v>kontrolli hindepunkte</v>
      </c>
      <c r="H39" s="72">
        <f t="shared" si="4"/>
        <v>0</v>
      </c>
      <c r="I39" s="73">
        <f t="shared" si="4"/>
        <v>0</v>
      </c>
    </row>
    <row r="40" spans="1:9" x14ac:dyDescent="0.25">
      <c r="A40" s="104" t="s">
        <v>33</v>
      </c>
      <c r="B40" s="104"/>
      <c r="C40" s="104"/>
      <c r="D40" s="104"/>
      <c r="E40" s="104"/>
      <c r="F40" s="104"/>
      <c r="G40" s="104"/>
      <c r="H40" s="104"/>
      <c r="I40" s="104"/>
    </row>
    <row r="41" spans="1:9" ht="30" x14ac:dyDescent="0.25">
      <c r="A41" s="16" t="s">
        <v>34</v>
      </c>
      <c r="B41" s="54" t="s">
        <v>35</v>
      </c>
      <c r="C41" s="15" t="s">
        <v>6</v>
      </c>
      <c r="D41" s="29">
        <v>4</v>
      </c>
      <c r="E41" s="29">
        <v>4</v>
      </c>
      <c r="F41" s="29">
        <v>3</v>
      </c>
      <c r="G41" s="29">
        <v>4</v>
      </c>
      <c r="H41" s="29">
        <v>4</v>
      </c>
      <c r="I41" s="32">
        <f>SUM(D41:H41)/5</f>
        <v>3.8</v>
      </c>
    </row>
    <row r="42" spans="1:9" ht="30.75" customHeight="1" x14ac:dyDescent="0.25">
      <c r="A42" s="109" t="s">
        <v>73</v>
      </c>
      <c r="B42" s="81"/>
      <c r="C42" s="82"/>
      <c r="D42" s="30">
        <f>IF(OR(D41=0,D41=1,D41=2,D41=3,D41=4),D41/4*10,"kontrolli hindepunkte")</f>
        <v>10</v>
      </c>
      <c r="E42" s="30">
        <f>IF(OR(E41=0,E41=1,E41=2,E41=3,E41=4),E41/4*10,"kontrolli hindepunkte")</f>
        <v>10</v>
      </c>
      <c r="F42" s="30">
        <f>IF(OR(F41=0,F41=1,F41=2,F41=3,F41=4),F41/4*10,"kontrolli hindepunkte")</f>
        <v>7.5</v>
      </c>
      <c r="G42" s="30">
        <f>IF(OR(G41=0,G41=1,G41=2,G41=3,G41=4),G41/4*10,"kontrolli hindepunkte")</f>
        <v>10</v>
      </c>
      <c r="H42" s="30">
        <f>IF(OR(H41=0,H41=1,H41=2,H41=3,H41=4),H41/4*10,"kontrolli hindepunkte")</f>
        <v>10</v>
      </c>
      <c r="I42" s="32">
        <f>SUM(D42:H42)/5</f>
        <v>9.5</v>
      </c>
    </row>
    <row r="43" spans="1:9" x14ac:dyDescent="0.25">
      <c r="A43" s="108" t="s">
        <v>36</v>
      </c>
      <c r="B43" s="77"/>
      <c r="C43" s="77"/>
      <c r="D43" s="77"/>
      <c r="E43" s="77"/>
      <c r="F43" s="77"/>
      <c r="G43" s="77"/>
      <c r="H43" s="77"/>
      <c r="I43" s="76"/>
    </row>
    <row r="44" spans="1:9" ht="45" x14ac:dyDescent="0.25">
      <c r="A44" s="16" t="s">
        <v>37</v>
      </c>
      <c r="B44" s="54" t="s">
        <v>40</v>
      </c>
      <c r="C44" s="15" t="s">
        <v>6</v>
      </c>
      <c r="D44" s="6">
        <v>4</v>
      </c>
      <c r="E44" s="6">
        <v>4</v>
      </c>
      <c r="F44" s="6">
        <v>4</v>
      </c>
      <c r="G44" s="6">
        <v>4</v>
      </c>
      <c r="H44" s="6">
        <v>4</v>
      </c>
      <c r="I44" s="32">
        <f>SUM(D44:H44)/5</f>
        <v>4</v>
      </c>
    </row>
    <row r="45" spans="1:9" ht="60" x14ac:dyDescent="0.25">
      <c r="A45" s="16" t="s">
        <v>38</v>
      </c>
      <c r="B45" s="54" t="s">
        <v>41</v>
      </c>
      <c r="C45" s="15" t="s">
        <v>6</v>
      </c>
      <c r="D45" s="6">
        <v>4</v>
      </c>
      <c r="E45" s="6">
        <v>2</v>
      </c>
      <c r="F45" s="6">
        <v>3</v>
      </c>
      <c r="G45" s="6">
        <v>4</v>
      </c>
      <c r="H45" s="6">
        <v>4</v>
      </c>
      <c r="I45" s="32">
        <f t="shared" ref="I45:I50" si="5">SUM(D45:H45)/5</f>
        <v>3.4</v>
      </c>
    </row>
    <row r="46" spans="1:9" ht="64.5" customHeight="1" x14ac:dyDescent="0.25">
      <c r="A46" s="16" t="s">
        <v>39</v>
      </c>
      <c r="B46" s="28" t="s">
        <v>42</v>
      </c>
      <c r="C46" s="15" t="s">
        <v>6</v>
      </c>
      <c r="D46" s="6">
        <v>4</v>
      </c>
      <c r="E46" s="6">
        <v>4</v>
      </c>
      <c r="F46" s="6">
        <v>3</v>
      </c>
      <c r="G46" s="6">
        <v>4</v>
      </c>
      <c r="H46" s="6">
        <v>4</v>
      </c>
      <c r="I46" s="32">
        <f t="shared" si="5"/>
        <v>3.8</v>
      </c>
    </row>
    <row r="47" spans="1:9" ht="29.25" customHeight="1" x14ac:dyDescent="0.25">
      <c r="A47" s="113" t="s">
        <v>74</v>
      </c>
      <c r="B47" s="77"/>
      <c r="C47" s="76"/>
      <c r="D47" s="30">
        <f>IF(AND(OR(D44=0,D44=1,D44=2,D44=3,D44=4),OR(D45=0,D45=1,D45=2,D45=3,D45=4),OR(D46=0,D46=1,D46=2,D46=3,D46=4)),SUM(D44:D46)/12*20,"kontrolli hindepunkte")</f>
        <v>20</v>
      </c>
      <c r="E47" s="30">
        <f>IF(AND(OR(E44=0,E44=1,E44=2,E44=3,E44=4),OR(E45=0,E45=1,E45=2,E45=3,E45=4),OR(E46=0,E46=1,E46=2,E46=3,E46=4)),SUM(E44:E46)/12*20,"kontrolli hindepunkte")</f>
        <v>16.666666666666668</v>
      </c>
      <c r="F47" s="30">
        <f>IF(AND(OR(F44=0,F44=1,F44=2,F44=3,F44=4),OR(F45=0,F45=1,F45=2,F45=3,F45=4),OR(F46=0,F46=1,F46=2,F46=3,F46=4)),SUM(F44:F46)/12*20,"kontrolli hindepunkte")</f>
        <v>16.666666666666668</v>
      </c>
      <c r="G47" s="30">
        <f>IF(AND(OR(G44=0,G44=1,G44=2,G44=3,G44=4),OR(G45=0,G45=1,G45=2,G45=3,G45=4),OR(G46=0,G46=1,G46=2,G46=3,G46=4)),SUM(G44:G46)/12*20,"kontrolli hindepunkte")</f>
        <v>20</v>
      </c>
      <c r="H47" s="30">
        <f>IF(AND(OR(H44=0,H44=1,H44=2,H44=3,H44=4),OR(H45=0,H45=1,H45=2,H45=3,H45=4),OR(H46=0,H46=1,H46=2,H46=3,H46=4)),SUM(H44:H46)/12*20,"kontrolli hindepunkte")</f>
        <v>20</v>
      </c>
      <c r="I47" s="51">
        <f t="shared" si="5"/>
        <v>18.666666666666668</v>
      </c>
    </row>
    <row r="48" spans="1:9" x14ac:dyDescent="0.25">
      <c r="A48" s="105" t="s">
        <v>43</v>
      </c>
      <c r="B48" s="106"/>
      <c r="C48" s="106"/>
      <c r="D48" s="106"/>
      <c r="E48" s="106"/>
      <c r="F48" s="106"/>
      <c r="G48" s="106"/>
      <c r="H48" s="106"/>
      <c r="I48" s="107"/>
    </row>
    <row r="49" spans="1:20" ht="30" x14ac:dyDescent="0.25">
      <c r="A49" s="16" t="s">
        <v>44</v>
      </c>
      <c r="B49" s="54" t="s">
        <v>45</v>
      </c>
      <c r="C49" s="15" t="s">
        <v>6</v>
      </c>
      <c r="D49" s="6"/>
      <c r="E49" s="6"/>
      <c r="F49" s="6"/>
      <c r="G49" s="6"/>
      <c r="H49" s="6"/>
      <c r="I49" s="32">
        <f t="shared" si="5"/>
        <v>0</v>
      </c>
    </row>
    <row r="50" spans="1:20" ht="30" customHeight="1" x14ac:dyDescent="0.25">
      <c r="A50" s="113" t="s">
        <v>73</v>
      </c>
      <c r="B50" s="77"/>
      <c r="C50" s="76"/>
      <c r="D50" s="30">
        <f>IF(OR(D49=0,D49=1,D49=2,D49=3,D49=4),D49/4*10,"kontrolli hindepunkte")</f>
        <v>0</v>
      </c>
      <c r="E50" s="30">
        <f>IF(OR(E49=0,E49=1,E49=2,E49=3,E49=4),E49/4*10,"kontrolli hindepunkte")</f>
        <v>0</v>
      </c>
      <c r="F50" s="30">
        <f>IF(OR(F49=0,F49=1,F49=2,F49=3,F49=4),F49/4*10,"kontrolli hindepunkte")</f>
        <v>0</v>
      </c>
      <c r="G50" s="30">
        <f>IF(OR(G49=0,G49=1,G49=2,G49=3,G49=4),G49/4*10,"kontrolli hindepunkte")</f>
        <v>0</v>
      </c>
      <c r="H50" s="30">
        <f>IF(OR(H49=0,H49=1,H49=2,H49=3,H49=4),H49/4*10,"kontrolli hindepunkte")</f>
        <v>0</v>
      </c>
      <c r="I50" s="32">
        <f t="shared" si="5"/>
        <v>0</v>
      </c>
    </row>
    <row r="51" spans="1:20" x14ac:dyDescent="0.25">
      <c r="A51" s="108" t="s">
        <v>51</v>
      </c>
      <c r="B51" s="77"/>
      <c r="C51" s="77"/>
      <c r="D51" s="77"/>
      <c r="E51" s="77"/>
      <c r="F51" s="77"/>
      <c r="G51" s="77"/>
      <c r="H51" s="77"/>
      <c r="I51" s="76"/>
    </row>
    <row r="52" spans="1:20" ht="15" customHeight="1" x14ac:dyDescent="0.25">
      <c r="A52" s="88" t="s">
        <v>46</v>
      </c>
      <c r="B52" s="89" t="s">
        <v>52</v>
      </c>
      <c r="C52" s="90"/>
      <c r="D52" s="90"/>
      <c r="E52" s="90"/>
      <c r="F52" s="90"/>
      <c r="G52" s="90"/>
      <c r="H52" s="90"/>
      <c r="I52" s="91"/>
    </row>
    <row r="53" spans="1:20" ht="15" hidden="1" customHeight="1" x14ac:dyDescent="0.25">
      <c r="A53" s="88"/>
      <c r="B53" s="92"/>
      <c r="C53" s="93"/>
      <c r="D53" s="93"/>
      <c r="E53" s="93"/>
      <c r="F53" s="93"/>
      <c r="G53" s="93"/>
      <c r="H53" s="93"/>
      <c r="I53" s="94"/>
    </row>
    <row r="54" spans="1:20" x14ac:dyDescent="0.25">
      <c r="A54" s="16" t="s">
        <v>47</v>
      </c>
      <c r="B54" s="54" t="s">
        <v>53</v>
      </c>
      <c r="C54" s="15">
        <v>1</v>
      </c>
      <c r="D54" s="6"/>
      <c r="E54" s="6"/>
      <c r="F54" s="6"/>
      <c r="G54" s="6"/>
      <c r="H54" s="6"/>
      <c r="I54" s="32">
        <f t="shared" ref="I54:I58" si="6">SUM(D54:H54)/5</f>
        <v>0</v>
      </c>
    </row>
    <row r="55" spans="1:20" x14ac:dyDescent="0.25">
      <c r="A55" s="16" t="s">
        <v>48</v>
      </c>
      <c r="B55" s="54" t="s">
        <v>54</v>
      </c>
      <c r="C55" s="15">
        <v>2</v>
      </c>
      <c r="D55" s="6" t="s">
        <v>70</v>
      </c>
      <c r="E55" s="6"/>
      <c r="F55" s="6"/>
      <c r="G55" s="6"/>
      <c r="H55" s="6"/>
      <c r="I55" s="32">
        <f t="shared" si="6"/>
        <v>0</v>
      </c>
    </row>
    <row r="56" spans="1:20" x14ac:dyDescent="0.25">
      <c r="A56" s="16" t="s">
        <v>49</v>
      </c>
      <c r="B56" s="54" t="s">
        <v>55</v>
      </c>
      <c r="C56" s="15">
        <v>3</v>
      </c>
      <c r="D56" s="6"/>
      <c r="E56" s="6"/>
      <c r="F56" s="6"/>
      <c r="G56" s="6"/>
      <c r="H56" s="6"/>
      <c r="I56" s="32">
        <f t="shared" si="6"/>
        <v>0</v>
      </c>
    </row>
    <row r="57" spans="1:20" x14ac:dyDescent="0.25">
      <c r="A57" s="16" t="s">
        <v>50</v>
      </c>
      <c r="B57" s="54" t="s">
        <v>56</v>
      </c>
      <c r="C57" s="15">
        <v>4</v>
      </c>
      <c r="D57" s="6"/>
      <c r="E57" s="6"/>
      <c r="F57" s="6"/>
      <c r="G57" s="6"/>
      <c r="H57" s="6"/>
      <c r="I57" s="32">
        <f t="shared" si="6"/>
        <v>0</v>
      </c>
    </row>
    <row r="58" spans="1:20" ht="30.75" customHeight="1" x14ac:dyDescent="0.25">
      <c r="A58" s="80" t="s">
        <v>75</v>
      </c>
      <c r="B58" s="81"/>
      <c r="C58" s="82"/>
      <c r="D58" s="30">
        <f>IF(OR(COUNT(D54:D57)&gt;1,MAX(D54:D57)&gt;4),"kontrolli hindepunkte",SUM(D54:D57)/4*20)</f>
        <v>0</v>
      </c>
      <c r="E58" s="30">
        <f>IF(OR(COUNT(E54:E57)&gt;1,MAX(E54:E57)&gt;4),"kontrolli hindepunkte",SUM(E54:E57)/4*20)</f>
        <v>0</v>
      </c>
      <c r="F58" s="30">
        <f>IF(OR(COUNT(F54:F57)&gt;1,MAX(F54:F57)&gt;4),"kontrolli hindepunkte",SUM(F54:F57)/4*20)</f>
        <v>0</v>
      </c>
      <c r="G58" s="30">
        <f>IF(OR(COUNT(G54:G57)&gt;1,MAX(G54:G57)&gt;4),"kontrolli hindepunkte",SUM(G54:G57)/4*20)</f>
        <v>0</v>
      </c>
      <c r="H58" s="30">
        <f>IF(OR(COUNT(H54:H57)&gt;1,MAX(H54:H57)&gt;4),"kontrolli hindepunkte",SUM(H54:H57)/4*20)</f>
        <v>0</v>
      </c>
      <c r="I58" s="32">
        <f t="shared" si="6"/>
        <v>0</v>
      </c>
    </row>
    <row r="59" spans="1:20" x14ac:dyDescent="0.25">
      <c r="A59" s="11" t="s">
        <v>57</v>
      </c>
      <c r="B59" s="12"/>
      <c r="C59" s="17"/>
      <c r="D59" s="17"/>
      <c r="E59" s="17"/>
      <c r="F59" s="17"/>
      <c r="G59" s="17"/>
      <c r="H59" s="17"/>
      <c r="I59" s="17"/>
    </row>
    <row r="60" spans="1:20" ht="15" customHeight="1" x14ac:dyDescent="0.25">
      <c r="A60" s="88" t="s">
        <v>58</v>
      </c>
      <c r="B60" s="103" t="s">
        <v>59</v>
      </c>
      <c r="C60" s="103"/>
      <c r="D60" s="103"/>
      <c r="E60" s="103"/>
      <c r="F60" s="103"/>
      <c r="G60" s="103"/>
      <c r="H60" s="103"/>
      <c r="I60" s="103"/>
    </row>
    <row r="61" spans="1:20" ht="0.75" customHeight="1" x14ac:dyDescent="0.25">
      <c r="A61" s="88"/>
      <c r="B61" s="103"/>
      <c r="C61" s="103"/>
      <c r="D61" s="103"/>
      <c r="E61" s="103"/>
      <c r="F61" s="103"/>
      <c r="G61" s="103"/>
      <c r="H61" s="103"/>
      <c r="I61" s="103"/>
    </row>
    <row r="62" spans="1:20" x14ac:dyDescent="0.25">
      <c r="A62" s="16" t="s">
        <v>60</v>
      </c>
      <c r="B62" s="54" t="s">
        <v>66</v>
      </c>
      <c r="C62" s="15">
        <v>1</v>
      </c>
      <c r="D62" s="6"/>
      <c r="E62" s="6"/>
      <c r="F62" s="6"/>
      <c r="G62" s="6"/>
      <c r="H62" s="6"/>
      <c r="I62" s="32">
        <f t="shared" ref="I62:I68" si="7">SUM(D62:H62)/5</f>
        <v>0</v>
      </c>
    </row>
    <row r="63" spans="1:20" x14ac:dyDescent="0.25">
      <c r="A63" s="16" t="s">
        <v>61</v>
      </c>
      <c r="B63" s="54" t="s">
        <v>67</v>
      </c>
      <c r="C63" s="15">
        <v>2</v>
      </c>
      <c r="D63" s="6"/>
      <c r="E63" s="6"/>
      <c r="F63" s="6"/>
      <c r="G63" s="6"/>
      <c r="H63" s="6"/>
      <c r="I63" s="32">
        <f t="shared" si="7"/>
        <v>0</v>
      </c>
    </row>
    <row r="64" spans="1:20" x14ac:dyDescent="0.25">
      <c r="A64" s="16" t="s">
        <v>62</v>
      </c>
      <c r="B64" s="54" t="s">
        <v>68</v>
      </c>
      <c r="C64" s="15">
        <v>3</v>
      </c>
      <c r="D64" s="6"/>
      <c r="E64" s="6"/>
      <c r="F64" s="6"/>
      <c r="G64" s="6"/>
      <c r="H64" s="6"/>
      <c r="I64" s="32">
        <f t="shared" si="7"/>
        <v>0</v>
      </c>
      <c r="T64" t="s">
        <v>70</v>
      </c>
    </row>
    <row r="65" spans="1:10" x14ac:dyDescent="0.25">
      <c r="A65" s="16" t="s">
        <v>63</v>
      </c>
      <c r="B65" s="54" t="s">
        <v>69</v>
      </c>
      <c r="C65" s="15">
        <v>4</v>
      </c>
      <c r="D65" s="6">
        <v>4</v>
      </c>
      <c r="E65" s="6">
        <v>4</v>
      </c>
      <c r="F65" s="6">
        <v>4</v>
      </c>
      <c r="G65" s="6">
        <v>4</v>
      </c>
      <c r="H65" s="6">
        <v>4</v>
      </c>
      <c r="I65" s="32">
        <f t="shared" si="7"/>
        <v>4</v>
      </c>
    </row>
    <row r="66" spans="1:10" ht="45" x14ac:dyDescent="0.25">
      <c r="A66" s="31" t="s">
        <v>64</v>
      </c>
      <c r="B66" s="54" t="s">
        <v>65</v>
      </c>
      <c r="C66" s="15" t="s">
        <v>6</v>
      </c>
      <c r="D66" s="6">
        <v>4</v>
      </c>
      <c r="E66" s="6">
        <v>4</v>
      </c>
      <c r="F66" s="6">
        <v>3</v>
      </c>
      <c r="G66" s="6">
        <v>4</v>
      </c>
      <c r="H66" s="6">
        <v>4</v>
      </c>
      <c r="I66" s="32">
        <f t="shared" si="7"/>
        <v>3.8</v>
      </c>
    </row>
    <row r="67" spans="1:10" ht="31.5" customHeight="1" x14ac:dyDescent="0.25">
      <c r="A67" s="80" t="s">
        <v>72</v>
      </c>
      <c r="B67" s="77"/>
      <c r="C67" s="76"/>
      <c r="D67" s="30">
        <f>IF(COUNT(D62:D65)&gt;1,"kontrolli hindepunkte",IF(AND(OR(D66=0,D66=1,D66=2,D66=3,D66=4),OR(D62=0,D62=1),OR(D63=0,D63=2),OR(D64=0,D64=3),OR(D65=0,D65=4)),SUM(D62:D66)/8*10,"kontrolli hindepunkte"))</f>
        <v>10</v>
      </c>
      <c r="E67" s="30">
        <f>IF(COUNT(E62:E65)&gt;1,"kontrolli hindepunkte",IF(AND(OR(E66=0,E66=1,E66=2,E66=3,E66=4),OR(E62=0,E62=1),OR(E63=0,E63=2),OR(E64=0,E64=3),OR(E65=0,E65=4)),SUM(E62:E66)/8*10,"kontrolli hindepunkte"))</f>
        <v>10</v>
      </c>
      <c r="F67" s="30">
        <f>IF(COUNT(F62:F65)&gt;1,"kontrolli hindepunkte",IF(AND(OR(F66=0,F66=1,F66=2,F66=3,F66=4),OR(F62=0,F62=1),OR(F63=0,F63=2),OR(F64=0,F64=3),OR(F65=0,F65=4)),SUM(F62:F66)/8*10,"kontrolli hindepunkte"))</f>
        <v>8.75</v>
      </c>
      <c r="G67" s="30">
        <f>IF(COUNT(G62:G65)&gt;1,"kontrolli hindepunkte",IF(AND(OR(G66=0,G66=1,G66=2,G66=3,G66=4),OR(G62=0,G62=1),OR(G63=0,G63=2),OR(G64=0,G64=3),OR(G65=0,G65=4)),SUM(G62:G66)/8*10,"kontrolli hindepunkte"))</f>
        <v>10</v>
      </c>
      <c r="H67" s="30">
        <f>IF(COUNT(H62:H65)&gt;1,"kontrolli hindepunkte",IF(AND(OR(H66=0,H66=1,H66=2,H66=3,H66=4),OR(H62=0,H62=1),OR(H63=0,H63=2),OR(H64=0,H64=3),OR(H65=0,H65=4)),SUM(H62:H66)/8*10,"kontrolli hindepunkte"))</f>
        <v>10</v>
      </c>
      <c r="I67" s="32">
        <f t="shared" si="7"/>
        <v>9.75</v>
      </c>
    </row>
    <row r="68" spans="1:10" ht="31.5" customHeight="1" x14ac:dyDescent="0.25">
      <c r="A68" s="80" t="s">
        <v>103</v>
      </c>
      <c r="B68" s="81"/>
      <c r="C68" s="82"/>
      <c r="D68" s="30">
        <f>D12+D25+D42+D47+D50+D58+D67</f>
        <v>59.107142857142854</v>
      </c>
      <c r="E68" s="30">
        <f>E12+E25+E42+E47+E50+E58+E67</f>
        <v>55.773809523809518</v>
      </c>
      <c r="F68" s="30">
        <f>F12+F25+F42+F47+F50+F58+F67</f>
        <v>48.63095238095238</v>
      </c>
      <c r="G68" s="30">
        <f>G12+G25+G42+G47+G50+G58+G67</f>
        <v>56.607142857142854</v>
      </c>
      <c r="H68" s="30">
        <f>H12+H25+H42+H47+H50+H58+H67</f>
        <v>59.107142857142854</v>
      </c>
      <c r="I68" s="55">
        <f t="shared" si="7"/>
        <v>55.845238095238095</v>
      </c>
    </row>
    <row r="69" spans="1:10" ht="30" customHeight="1" x14ac:dyDescent="0.25">
      <c r="A69" s="80" t="s">
        <v>104</v>
      </c>
      <c r="B69" s="81"/>
      <c r="C69" s="82"/>
      <c r="D69" s="85">
        <f>SUM(D32,D39)</f>
        <v>2.5</v>
      </c>
      <c r="E69" s="85"/>
      <c r="F69" s="85"/>
      <c r="G69" s="85"/>
      <c r="H69" s="85"/>
      <c r="I69" s="85"/>
    </row>
    <row r="70" spans="1:10" x14ac:dyDescent="0.25">
      <c r="A70" s="67" t="s">
        <v>105</v>
      </c>
      <c r="B70" s="67"/>
      <c r="C70" s="67"/>
      <c r="D70" s="67"/>
      <c r="E70" s="67"/>
      <c r="F70" s="67"/>
      <c r="G70" s="67"/>
      <c r="H70" s="67"/>
      <c r="I70" s="49">
        <f>SUM(I68,D69)</f>
        <v>58.345238095238095</v>
      </c>
      <c r="J70" s="23"/>
    </row>
  </sheetData>
  <mergeCells count="42">
    <mergeCell ref="A70:H70"/>
    <mergeCell ref="A60:A61"/>
    <mergeCell ref="B60:I61"/>
    <mergeCell ref="A67:C67"/>
    <mergeCell ref="A68:C68"/>
    <mergeCell ref="A69:C69"/>
    <mergeCell ref="D69:I69"/>
    <mergeCell ref="A58:C58"/>
    <mergeCell ref="A39:C39"/>
    <mergeCell ref="D39:I39"/>
    <mergeCell ref="A40:I40"/>
    <mergeCell ref="A42:C42"/>
    <mergeCell ref="A43:I43"/>
    <mergeCell ref="A47:C47"/>
    <mergeCell ref="A48:I48"/>
    <mergeCell ref="A50:C50"/>
    <mergeCell ref="A51:I51"/>
    <mergeCell ref="A52:A53"/>
    <mergeCell ref="B52:I53"/>
    <mergeCell ref="D38:I38"/>
    <mergeCell ref="B27:I27"/>
    <mergeCell ref="D28:I28"/>
    <mergeCell ref="D29:I29"/>
    <mergeCell ref="D30:I30"/>
    <mergeCell ref="D31:I31"/>
    <mergeCell ref="A32:C32"/>
    <mergeCell ref="D32:I32"/>
    <mergeCell ref="A33:I33"/>
    <mergeCell ref="B34:I34"/>
    <mergeCell ref="D35:I35"/>
    <mergeCell ref="D36:I36"/>
    <mergeCell ref="D37:I37"/>
    <mergeCell ref="J8:M8"/>
    <mergeCell ref="A26:I26"/>
    <mergeCell ref="A2:I2"/>
    <mergeCell ref="A4:B4"/>
    <mergeCell ref="C4:I4"/>
    <mergeCell ref="A12:C12"/>
    <mergeCell ref="A13:I13"/>
    <mergeCell ref="A14:A15"/>
    <mergeCell ref="B14:I15"/>
    <mergeCell ref="A25:C2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B8" sqref="B8"/>
    </sheetView>
  </sheetViews>
  <sheetFormatPr defaultRowHeight="15" x14ac:dyDescent="0.25"/>
  <cols>
    <col min="1" max="1" width="5.7109375" customWidth="1"/>
    <col min="2" max="2" width="61.85546875" customWidth="1"/>
    <col min="3" max="3" width="7.7109375" customWidth="1"/>
    <col min="4" max="9" width="12.7109375" customWidth="1"/>
    <col min="10" max="10" width="3.140625" customWidth="1"/>
    <col min="11" max="12" width="4" customWidth="1"/>
    <col min="13" max="13" width="4.42578125" customWidth="1"/>
    <col min="14" max="14" width="4.85546875" customWidth="1"/>
    <col min="15" max="15" width="7.42578125" customWidth="1"/>
    <col min="16" max="16" width="4.28515625" customWidth="1"/>
    <col min="17" max="17" width="4.85546875" customWidth="1"/>
    <col min="18" max="18" width="7.28515625" customWidth="1"/>
    <col min="19" max="19" width="11.5703125" customWidth="1"/>
    <col min="20" max="20" width="8.7109375" customWidth="1"/>
  </cols>
  <sheetData>
    <row r="1" spans="1:21" x14ac:dyDescent="0.25">
      <c r="A1" s="33" t="s">
        <v>70</v>
      </c>
      <c r="B1" s="33"/>
      <c r="C1" s="33"/>
      <c r="D1" s="33"/>
      <c r="E1" s="33"/>
      <c r="F1" s="33"/>
      <c r="G1" s="33"/>
      <c r="H1" s="33"/>
      <c r="I1" s="33"/>
    </row>
    <row r="2" spans="1:21" s="56" customFormat="1" ht="32.25" customHeight="1" x14ac:dyDescent="0.25">
      <c r="A2" s="86" t="s">
        <v>101</v>
      </c>
      <c r="B2" s="87"/>
      <c r="C2" s="87"/>
      <c r="D2" s="87"/>
      <c r="E2" s="87"/>
      <c r="F2" s="87"/>
      <c r="G2" s="87"/>
      <c r="H2" s="87"/>
      <c r="I2" s="87"/>
    </row>
    <row r="3" spans="1:21" s="56" customFormat="1" x14ac:dyDescent="0.25">
      <c r="A3" s="35"/>
      <c r="B3" s="34"/>
      <c r="C3" s="34"/>
      <c r="D3" s="34"/>
      <c r="E3" s="34"/>
      <c r="F3" s="34"/>
      <c r="G3" s="34"/>
      <c r="H3" s="34"/>
      <c r="I3" s="34"/>
    </row>
    <row r="4" spans="1:21" s="56" customFormat="1" x14ac:dyDescent="0.25">
      <c r="A4" s="120" t="s">
        <v>4</v>
      </c>
      <c r="B4" s="121"/>
      <c r="C4" s="117">
        <f>'hindepunktide koond'!A11</f>
        <v>642215780008</v>
      </c>
      <c r="D4" s="118"/>
      <c r="E4" s="118"/>
      <c r="F4" s="118"/>
      <c r="G4" s="118"/>
      <c r="H4" s="118"/>
      <c r="I4" s="119"/>
    </row>
    <row r="5" spans="1:21" s="56" customFormat="1" ht="15.75" x14ac:dyDescent="0.25">
      <c r="A5" s="3"/>
      <c r="D5" s="52"/>
      <c r="E5" s="57"/>
      <c r="F5" s="57"/>
      <c r="G5" s="57"/>
      <c r="H5" s="57"/>
      <c r="I5" s="57"/>
    </row>
    <row r="6" spans="1:21" ht="51" customHeight="1" x14ac:dyDescent="0.25">
      <c r="A6" s="5"/>
      <c r="B6" s="55" t="s">
        <v>1</v>
      </c>
      <c r="C6" s="20" t="s">
        <v>7</v>
      </c>
      <c r="D6" s="20" t="s">
        <v>78</v>
      </c>
      <c r="E6" s="20" t="s">
        <v>79</v>
      </c>
      <c r="F6" s="20" t="s">
        <v>80</v>
      </c>
      <c r="G6" s="20" t="s">
        <v>81</v>
      </c>
      <c r="H6" s="20" t="s">
        <v>82</v>
      </c>
      <c r="I6" s="37" t="s">
        <v>83</v>
      </c>
      <c r="J6" s="4"/>
      <c r="K6" s="4"/>
      <c r="L6" s="4"/>
      <c r="M6" s="4"/>
      <c r="N6" s="4"/>
      <c r="O6" s="4"/>
      <c r="P6" s="4"/>
    </row>
    <row r="7" spans="1:21" x14ac:dyDescent="0.25">
      <c r="A7" s="12" t="s">
        <v>0</v>
      </c>
      <c r="B7" s="8"/>
      <c r="C7" s="21"/>
      <c r="D7" s="7"/>
      <c r="E7" s="7"/>
      <c r="F7" s="7"/>
      <c r="G7" s="7"/>
      <c r="H7" s="7"/>
      <c r="I7" s="22"/>
    </row>
    <row r="8" spans="1:21" ht="45" x14ac:dyDescent="0.25">
      <c r="A8" s="16" t="s">
        <v>2</v>
      </c>
      <c r="B8" s="19" t="s">
        <v>3</v>
      </c>
      <c r="C8" s="25" t="s">
        <v>6</v>
      </c>
      <c r="D8" s="24">
        <v>4</v>
      </c>
      <c r="E8" s="24">
        <v>4</v>
      </c>
      <c r="F8" s="24">
        <v>4</v>
      </c>
      <c r="G8" s="24">
        <v>4</v>
      </c>
      <c r="H8" s="24">
        <v>4</v>
      </c>
      <c r="I8" s="38">
        <f>SUM(D8:H8)/5</f>
        <v>4</v>
      </c>
      <c r="J8" s="99" t="s">
        <v>70</v>
      </c>
      <c r="K8" s="100"/>
      <c r="L8" s="100"/>
      <c r="M8" s="100"/>
      <c r="N8" s="1"/>
      <c r="O8" s="1"/>
      <c r="P8" s="1"/>
      <c r="Q8" s="1"/>
      <c r="R8" s="1"/>
      <c r="S8" s="1"/>
    </row>
    <row r="9" spans="1:21" ht="45" x14ac:dyDescent="0.25">
      <c r="A9" s="16" t="s">
        <v>5</v>
      </c>
      <c r="B9" s="54" t="s">
        <v>8</v>
      </c>
      <c r="C9" s="15">
        <v>2</v>
      </c>
      <c r="D9" s="6"/>
      <c r="E9" s="6"/>
      <c r="F9" s="6"/>
      <c r="G9" s="6"/>
      <c r="H9" s="6"/>
      <c r="I9" s="38">
        <f t="shared" ref="I9:I11" si="0">SUM(D9:H9)/5</f>
        <v>0</v>
      </c>
      <c r="T9" t="s">
        <v>70</v>
      </c>
    </row>
    <row r="10" spans="1:21" ht="45" x14ac:dyDescent="0.25">
      <c r="A10" s="16" t="s">
        <v>9</v>
      </c>
      <c r="B10" s="54" t="s">
        <v>10</v>
      </c>
      <c r="C10" s="15" t="s">
        <v>6</v>
      </c>
      <c r="D10" s="6">
        <v>4</v>
      </c>
      <c r="E10" s="6">
        <v>3</v>
      </c>
      <c r="F10" s="6">
        <v>4</v>
      </c>
      <c r="G10" s="6">
        <v>3</v>
      </c>
      <c r="H10" s="6">
        <v>4</v>
      </c>
      <c r="I10" s="38">
        <f t="shared" si="0"/>
        <v>3.6</v>
      </c>
    </row>
    <row r="11" spans="1:21" ht="60" x14ac:dyDescent="0.25">
      <c r="A11" s="16" t="s">
        <v>11</v>
      </c>
      <c r="B11" s="63" t="s">
        <v>109</v>
      </c>
      <c r="C11" s="15" t="s">
        <v>6</v>
      </c>
      <c r="D11" s="6">
        <v>4</v>
      </c>
      <c r="E11" s="6">
        <v>3</v>
      </c>
      <c r="F11" s="6">
        <v>4</v>
      </c>
      <c r="G11" s="6">
        <v>1</v>
      </c>
      <c r="H11" s="6">
        <v>4</v>
      </c>
      <c r="I11" s="38">
        <f t="shared" si="0"/>
        <v>3.2</v>
      </c>
    </row>
    <row r="12" spans="1:21" ht="32.25" customHeight="1" x14ac:dyDescent="0.25">
      <c r="A12" s="109" t="s">
        <v>71</v>
      </c>
      <c r="B12" s="81"/>
      <c r="C12" s="82"/>
      <c r="D12" s="30">
        <f>IF(AND(OR(D8=0,D8=1,D8=2,D8=3,D8=4),OR(D9=0,D9=2),OR(D10=0,D10=1,D10=2,D10=3,D10=4),OR(D11=0,D11=1,D11=2,D11=3,D11=4)),SUM(D8:D11)/14*15,"kontrolli hindepunkte")</f>
        <v>12.857142857142856</v>
      </c>
      <c r="E12" s="30">
        <f>IF(AND(OR(E8=0,E8=1,E8=2,E8=3,E8=4),OR(E9=0,E9=2),OR(E10=0,E10=1,E10=2,E10=3,E10=4),OR(E11=0,E11=1,E11=2,E11=3,E11=4)),SUM(E8:E11)/14*15,"kontrolli hindepunkte")</f>
        <v>10.714285714285715</v>
      </c>
      <c r="F12" s="30">
        <f>IF(AND(OR(F8=0,F8=1,F8=2,F8=3,F8=4),OR(F9=0,F9=2),OR(F10=0,F10=1,F10=2,F10=3,F10=4),OR(F11=0,F11=1,F11=2,F11=3,F11=4)),SUM(F8:F11)/14*15,"kontrolli hindepunkte")</f>
        <v>12.857142857142856</v>
      </c>
      <c r="G12" s="30">
        <f>IF(AND(OR(G8=0,G8=1,G8=2,G8=3,G8=4),OR(G9=0,G9=2),OR(G10=0,G10=1,G10=2,G10=3,G10=4),OR(G11=0,G11=1,G11=2,G11=3,G11=4)),SUM(G8:G11)/14*15,"kontrolli hindepunkte")</f>
        <v>8.5714285714285712</v>
      </c>
      <c r="H12" s="30">
        <f>IF(AND(OR(H8=0,H8=1,H8=2,H8=3,H8=4),OR(H9=0,H9=2),OR(H10=0,H10=1,H10=2,H10=3,H10=4),OR(H11=0,H11=1,H11=2,H11=3,H11=4)),SUM(H8:H11)/14*15,"kontrolli hindepunkte")</f>
        <v>12.857142857142856</v>
      </c>
      <c r="I12" s="38">
        <f>SUM(D12:H12)/5</f>
        <v>11.571428571428569</v>
      </c>
      <c r="J12" s="23" t="s">
        <v>70</v>
      </c>
      <c r="K12" s="23" t="s">
        <v>70</v>
      </c>
      <c r="U12" t="s">
        <v>70</v>
      </c>
    </row>
    <row r="13" spans="1:21" x14ac:dyDescent="0.25">
      <c r="A13" s="108" t="s">
        <v>12</v>
      </c>
      <c r="B13" s="77"/>
      <c r="C13" s="77"/>
      <c r="D13" s="77"/>
      <c r="E13" s="77"/>
      <c r="F13" s="77"/>
      <c r="G13" s="77"/>
      <c r="H13" s="77"/>
      <c r="I13" s="76"/>
    </row>
    <row r="14" spans="1:21" ht="15" customHeight="1" x14ac:dyDescent="0.25">
      <c r="A14" s="101" t="s">
        <v>14</v>
      </c>
      <c r="B14" s="103" t="s">
        <v>13</v>
      </c>
      <c r="C14" s="103"/>
      <c r="D14" s="103"/>
      <c r="E14" s="103"/>
      <c r="F14" s="103"/>
      <c r="G14" s="103"/>
      <c r="H14" s="103"/>
      <c r="I14" s="103"/>
    </row>
    <row r="15" spans="1:21" x14ac:dyDescent="0.25">
      <c r="A15" s="102"/>
      <c r="B15" s="103"/>
      <c r="C15" s="103"/>
      <c r="D15" s="103"/>
      <c r="E15" s="103"/>
      <c r="F15" s="103"/>
      <c r="G15" s="103"/>
      <c r="H15" s="103"/>
      <c r="I15" s="103"/>
    </row>
    <row r="16" spans="1:21" x14ac:dyDescent="0.25">
      <c r="A16" s="13" t="s">
        <v>15</v>
      </c>
      <c r="B16" s="54" t="s">
        <v>25</v>
      </c>
      <c r="C16" s="15">
        <v>1</v>
      </c>
      <c r="D16" s="26"/>
      <c r="E16" s="26"/>
      <c r="F16" s="26"/>
      <c r="G16" s="26"/>
      <c r="H16" s="26"/>
      <c r="I16" s="39">
        <f>SUM(D16:H16)/5</f>
        <v>0</v>
      </c>
    </row>
    <row r="17" spans="1:9" x14ac:dyDescent="0.25">
      <c r="A17" s="13" t="s">
        <v>16</v>
      </c>
      <c r="B17" s="54" t="s">
        <v>26</v>
      </c>
      <c r="C17" s="15">
        <v>2</v>
      </c>
      <c r="D17" s="26" t="s">
        <v>70</v>
      </c>
      <c r="E17" s="26"/>
      <c r="F17" s="26"/>
      <c r="G17" s="26"/>
      <c r="H17" s="26"/>
      <c r="I17" s="39">
        <f t="shared" ref="I17:I19" si="1">SUM(D17:H17)/5</f>
        <v>0</v>
      </c>
    </row>
    <row r="18" spans="1:9" x14ac:dyDescent="0.25">
      <c r="A18" s="13" t="s">
        <v>17</v>
      </c>
      <c r="B18" s="54" t="s">
        <v>27</v>
      </c>
      <c r="C18" s="15">
        <v>3</v>
      </c>
      <c r="D18" s="26"/>
      <c r="E18" s="26"/>
      <c r="F18" s="26"/>
      <c r="G18" s="26"/>
      <c r="H18" s="26"/>
      <c r="I18" s="39">
        <f t="shared" si="1"/>
        <v>0</v>
      </c>
    </row>
    <row r="19" spans="1:9" x14ac:dyDescent="0.25">
      <c r="A19" s="13" t="s">
        <v>18</v>
      </c>
      <c r="B19" s="54" t="s">
        <v>28</v>
      </c>
      <c r="C19" s="15">
        <v>4</v>
      </c>
      <c r="D19" s="26">
        <v>4</v>
      </c>
      <c r="E19" s="26">
        <v>4</v>
      </c>
      <c r="F19" s="26">
        <v>4</v>
      </c>
      <c r="G19" s="26">
        <v>4</v>
      </c>
      <c r="H19" s="26">
        <v>4</v>
      </c>
      <c r="I19" s="39">
        <f t="shared" si="1"/>
        <v>4</v>
      </c>
    </row>
    <row r="20" spans="1:9" ht="29.25" customHeight="1" x14ac:dyDescent="0.25">
      <c r="A20" s="9" t="s">
        <v>19</v>
      </c>
      <c r="B20" s="53" t="s">
        <v>24</v>
      </c>
      <c r="C20" s="17" t="s">
        <v>70</v>
      </c>
      <c r="D20" s="27" t="s">
        <v>70</v>
      </c>
      <c r="E20" s="27"/>
      <c r="F20" s="27"/>
      <c r="G20" s="27"/>
      <c r="H20" s="27"/>
      <c r="I20" s="39"/>
    </row>
    <row r="21" spans="1:9" x14ac:dyDescent="0.25">
      <c r="A21" s="13" t="s">
        <v>20</v>
      </c>
      <c r="B21" s="54" t="s">
        <v>29</v>
      </c>
      <c r="C21" s="15">
        <v>1</v>
      </c>
      <c r="D21" s="26"/>
      <c r="E21" s="26"/>
      <c r="F21" s="26"/>
      <c r="G21" s="26"/>
      <c r="H21" s="26"/>
      <c r="I21" s="39">
        <f>SUM(D21:H21)/5</f>
        <v>0</v>
      </c>
    </row>
    <row r="22" spans="1:9" x14ac:dyDescent="0.25">
      <c r="A22" s="13" t="s">
        <v>21</v>
      </c>
      <c r="B22" s="54" t="s">
        <v>30</v>
      </c>
      <c r="C22" s="15">
        <v>2</v>
      </c>
      <c r="D22" s="26"/>
      <c r="E22" s="26"/>
      <c r="F22" s="26">
        <v>2</v>
      </c>
      <c r="G22" s="26"/>
      <c r="H22" s="26"/>
      <c r="I22" s="39">
        <f t="shared" ref="I22:I24" si="2">SUM(D22:H22)/5</f>
        <v>0.4</v>
      </c>
    </row>
    <row r="23" spans="1:9" x14ac:dyDescent="0.25">
      <c r="A23" s="13" t="s">
        <v>22</v>
      </c>
      <c r="B23" s="54" t="s">
        <v>31</v>
      </c>
      <c r="C23" s="15">
        <v>3</v>
      </c>
      <c r="D23" s="26">
        <v>3</v>
      </c>
      <c r="E23" s="26">
        <v>3</v>
      </c>
      <c r="F23" s="26"/>
      <c r="G23" s="26">
        <v>3</v>
      </c>
      <c r="H23" s="26">
        <v>3</v>
      </c>
      <c r="I23" s="39">
        <f t="shared" si="2"/>
        <v>2.4</v>
      </c>
    </row>
    <row r="24" spans="1:9" x14ac:dyDescent="0.25">
      <c r="A24" s="13" t="s">
        <v>23</v>
      </c>
      <c r="B24" s="54" t="s">
        <v>32</v>
      </c>
      <c r="C24" s="15">
        <v>4</v>
      </c>
      <c r="D24" s="26"/>
      <c r="E24" s="26"/>
      <c r="F24" s="26"/>
      <c r="G24" s="26"/>
      <c r="H24" s="26"/>
      <c r="I24" s="39">
        <f t="shared" si="2"/>
        <v>0</v>
      </c>
    </row>
    <row r="25" spans="1:9" ht="32.25" customHeight="1" x14ac:dyDescent="0.25">
      <c r="A25" s="110" t="s">
        <v>72</v>
      </c>
      <c r="B25" s="111"/>
      <c r="C25" s="112"/>
      <c r="D25" s="40">
        <f>IF(OR(COUNT(D16:D19)&gt;1,COUNT(D21:D24)&gt;1,MAX(D16:D24)&gt;4),"kontrolli hindepunkte",SUM(D16:D19,D21:D24)/8*10)</f>
        <v>8.75</v>
      </c>
      <c r="E25" s="40">
        <f>IF(OR(COUNT(E16:E19)&gt;1,COUNT(E21:E24)&gt;1,MAX(E16:E24)&gt;4),"kontrolli hindepunkte",SUM(E16:E19,E21:E24)/8*10)</f>
        <v>8.75</v>
      </c>
      <c r="F25" s="40">
        <f>IF(OR(COUNT(F16:F19)&gt;1,COUNT(F21:F24)&gt;1,MAX(F16:F24)&gt;4),"kontrolli hindepunkte",SUM(F16:F19,F21:F24)/8*10)</f>
        <v>7.5</v>
      </c>
      <c r="G25" s="40">
        <f>IF(OR(COUNT(G16:G19)&gt;1,COUNT(G21:G24)&gt;1,MAX(G16:G24)&gt;4),"kontrolli hindepunkte",SUM(G16:G19,G21:G24)/8*10)</f>
        <v>8.75</v>
      </c>
      <c r="H25" s="40">
        <f>IF(OR(COUNT(H16:H19)&gt;1,COUNT(H21:H24)&gt;1,MAX(H16:H24)&gt;4),"kontrolli hindepunkte",SUM(H16:H19,H21:H24)/8*10)</f>
        <v>8.75</v>
      </c>
      <c r="I25" s="40">
        <f>SUM(D25:H25)/5</f>
        <v>8.5</v>
      </c>
    </row>
    <row r="26" spans="1:9" x14ac:dyDescent="0.25">
      <c r="A26" s="95" t="s">
        <v>84</v>
      </c>
      <c r="B26" s="84"/>
      <c r="C26" s="96"/>
      <c r="D26" s="96"/>
      <c r="E26" s="96"/>
      <c r="F26" s="96"/>
      <c r="G26" s="96"/>
      <c r="H26" s="96"/>
      <c r="I26" s="96"/>
    </row>
    <row r="27" spans="1:9" x14ac:dyDescent="0.25">
      <c r="A27" s="43"/>
      <c r="B27" s="97" t="s">
        <v>85</v>
      </c>
      <c r="C27" s="96"/>
      <c r="D27" s="96"/>
      <c r="E27" s="96"/>
      <c r="F27" s="96"/>
      <c r="G27" s="96"/>
      <c r="H27" s="96"/>
      <c r="I27" s="96"/>
    </row>
    <row r="28" spans="1:9" ht="13.5" customHeight="1" x14ac:dyDescent="0.25">
      <c r="A28" s="41" t="s">
        <v>86</v>
      </c>
      <c r="B28" s="42">
        <v>0.35</v>
      </c>
      <c r="C28" s="27">
        <v>1</v>
      </c>
      <c r="D28" s="74"/>
      <c r="E28" s="75"/>
      <c r="F28" s="75"/>
      <c r="G28" s="75"/>
      <c r="H28" s="75"/>
      <c r="I28" s="76"/>
    </row>
    <row r="29" spans="1:9" x14ac:dyDescent="0.25">
      <c r="A29" s="41" t="s">
        <v>87</v>
      </c>
      <c r="B29" s="54" t="s">
        <v>90</v>
      </c>
      <c r="C29" s="27">
        <v>2</v>
      </c>
      <c r="D29" s="74">
        <v>2</v>
      </c>
      <c r="E29" s="75"/>
      <c r="F29" s="75"/>
      <c r="G29" s="75"/>
      <c r="H29" s="75"/>
      <c r="I29" s="76"/>
    </row>
    <row r="30" spans="1:9" x14ac:dyDescent="0.25">
      <c r="A30" s="41" t="s">
        <v>88</v>
      </c>
      <c r="B30" s="54" t="s">
        <v>91</v>
      </c>
      <c r="C30" s="27">
        <v>3</v>
      </c>
      <c r="D30" s="74"/>
      <c r="E30" s="75"/>
      <c r="F30" s="75"/>
      <c r="G30" s="75"/>
      <c r="H30" s="75"/>
      <c r="I30" s="76"/>
    </row>
    <row r="31" spans="1:9" x14ac:dyDescent="0.25">
      <c r="A31" s="41" t="s">
        <v>89</v>
      </c>
      <c r="B31" s="54" t="s">
        <v>92</v>
      </c>
      <c r="C31" s="27">
        <v>4</v>
      </c>
      <c r="D31" s="74"/>
      <c r="E31" s="77"/>
      <c r="F31" s="77"/>
      <c r="G31" s="77"/>
      <c r="H31" s="77"/>
      <c r="I31" s="76"/>
    </row>
    <row r="32" spans="1:9" ht="29.25" customHeight="1" x14ac:dyDescent="0.25">
      <c r="A32" s="80" t="s">
        <v>102</v>
      </c>
      <c r="B32" s="81"/>
      <c r="C32" s="82"/>
      <c r="D32" s="68">
        <f>IF(OR(COUNT(D28:D31)&gt;1,MAX(D28:D31)&gt;4),"kontrolli hindepunkte",SUM(D28:D31)/4*5)</f>
        <v>2.5</v>
      </c>
      <c r="E32" s="69" t="str">
        <f t="shared" ref="E32:I32" si="3">IF(OR(COUNT(E23:E26)&gt;1,COUNT(E28:E31)&gt;1,MAX(E23:E31)&gt;4),"kontrolli hindepunkte",SUM(E23:E26,E28:E31)/8*10)</f>
        <v>kontrolli hindepunkte</v>
      </c>
      <c r="F32" s="69" t="str">
        <f t="shared" si="3"/>
        <v>kontrolli hindepunkte</v>
      </c>
      <c r="G32" s="69" t="str">
        <f t="shared" si="3"/>
        <v>kontrolli hindepunkte</v>
      </c>
      <c r="H32" s="69" t="str">
        <f t="shared" si="3"/>
        <v>kontrolli hindepunkte</v>
      </c>
      <c r="I32" s="70" t="str">
        <f t="shared" si="3"/>
        <v>kontrolli hindepunkte</v>
      </c>
    </row>
    <row r="33" spans="1:9" x14ac:dyDescent="0.25">
      <c r="A33" s="98" t="s">
        <v>93</v>
      </c>
      <c r="B33" s="96"/>
      <c r="C33" s="96"/>
      <c r="D33" s="96"/>
      <c r="E33" s="96"/>
      <c r="F33" s="96"/>
      <c r="G33" s="96"/>
      <c r="H33" s="96"/>
      <c r="I33" s="96"/>
    </row>
    <row r="34" spans="1:9" x14ac:dyDescent="0.25">
      <c r="A34" s="44"/>
      <c r="B34" s="114" t="s">
        <v>85</v>
      </c>
      <c r="C34" s="115"/>
      <c r="D34" s="115"/>
      <c r="E34" s="115"/>
      <c r="F34" s="115"/>
      <c r="G34" s="115"/>
      <c r="H34" s="115"/>
      <c r="I34" s="116"/>
    </row>
    <row r="35" spans="1:9" x14ac:dyDescent="0.25">
      <c r="A35" s="45" t="s">
        <v>94</v>
      </c>
      <c r="B35" s="46">
        <v>0.25</v>
      </c>
      <c r="C35" s="48">
        <v>1</v>
      </c>
      <c r="D35" s="78"/>
      <c r="E35" s="79"/>
      <c r="F35" s="79"/>
      <c r="G35" s="79"/>
      <c r="H35" s="79"/>
      <c r="I35" s="76"/>
    </row>
    <row r="36" spans="1:9" x14ac:dyDescent="0.25">
      <c r="A36" s="45" t="s">
        <v>95</v>
      </c>
      <c r="B36" s="47" t="s">
        <v>98</v>
      </c>
      <c r="C36" s="48">
        <v>2</v>
      </c>
      <c r="D36" s="78"/>
      <c r="E36" s="79"/>
      <c r="F36" s="79"/>
      <c r="G36" s="79"/>
      <c r="H36" s="79"/>
      <c r="I36" s="76"/>
    </row>
    <row r="37" spans="1:9" x14ac:dyDescent="0.25">
      <c r="A37" s="45" t="s">
        <v>96</v>
      </c>
      <c r="B37" s="47" t="s">
        <v>99</v>
      </c>
      <c r="C37" s="48">
        <v>3</v>
      </c>
      <c r="D37" s="78"/>
      <c r="E37" s="79"/>
      <c r="F37" s="79"/>
      <c r="G37" s="79"/>
      <c r="H37" s="79"/>
      <c r="I37" s="76"/>
    </row>
    <row r="38" spans="1:9" x14ac:dyDescent="0.25">
      <c r="A38" s="45" t="s">
        <v>97</v>
      </c>
      <c r="B38" s="47" t="s">
        <v>100</v>
      </c>
      <c r="C38" s="48">
        <v>4</v>
      </c>
      <c r="D38" s="78"/>
      <c r="E38" s="79"/>
      <c r="F38" s="79"/>
      <c r="G38" s="79"/>
      <c r="H38" s="79"/>
      <c r="I38" s="76"/>
    </row>
    <row r="39" spans="1:9" ht="30" customHeight="1" x14ac:dyDescent="0.25">
      <c r="A39" s="83" t="s">
        <v>102</v>
      </c>
      <c r="B39" s="84"/>
      <c r="C39" s="84"/>
      <c r="D39" s="71">
        <f>IF(OR(COUNT(D35:D38)&gt;1,MAX(D35:D38)&gt;4),"kontrolli hindepunkte",SUM(D35:D38)/4*5)</f>
        <v>0</v>
      </c>
      <c r="E39" s="72">
        <f t="shared" ref="E39:I39" si="4">IF(OR(COUNT(E30:E33)&gt;1,COUNT(E35:E38)&gt;1,MAX(E30:E38)&gt;4),"kontrolli hindepunkte",SUM(E30:E33,E35:E38)/8*10)</f>
        <v>0</v>
      </c>
      <c r="F39" s="72">
        <f t="shared" si="4"/>
        <v>0</v>
      </c>
      <c r="G39" s="72">
        <f t="shared" si="4"/>
        <v>0</v>
      </c>
      <c r="H39" s="72">
        <f t="shared" si="4"/>
        <v>0</v>
      </c>
      <c r="I39" s="73">
        <f t="shared" si="4"/>
        <v>0</v>
      </c>
    </row>
    <row r="40" spans="1:9" x14ac:dyDescent="0.25">
      <c r="A40" s="104" t="s">
        <v>33</v>
      </c>
      <c r="B40" s="104"/>
      <c r="C40" s="104"/>
      <c r="D40" s="104"/>
      <c r="E40" s="104"/>
      <c r="F40" s="104"/>
      <c r="G40" s="104"/>
      <c r="H40" s="104"/>
      <c r="I40" s="104"/>
    </row>
    <row r="41" spans="1:9" ht="30" x14ac:dyDescent="0.25">
      <c r="A41" s="16" t="s">
        <v>34</v>
      </c>
      <c r="B41" s="54" t="s">
        <v>35</v>
      </c>
      <c r="C41" s="15" t="s">
        <v>6</v>
      </c>
      <c r="D41" s="29">
        <v>4</v>
      </c>
      <c r="E41" s="29">
        <v>3</v>
      </c>
      <c r="F41" s="29">
        <v>4</v>
      </c>
      <c r="G41" s="29">
        <v>4</v>
      </c>
      <c r="H41" s="29">
        <v>4</v>
      </c>
      <c r="I41" s="32">
        <f>SUM(D41:H41)/5</f>
        <v>3.8</v>
      </c>
    </row>
    <row r="42" spans="1:9" ht="30.75" customHeight="1" x14ac:dyDescent="0.25">
      <c r="A42" s="109" t="s">
        <v>73</v>
      </c>
      <c r="B42" s="81"/>
      <c r="C42" s="82"/>
      <c r="D42" s="30">
        <f>IF(OR(D41=0,D41=1,D41=2,D41=3,D41=4),D41/4*10,"kontrolli hindepunkte")</f>
        <v>10</v>
      </c>
      <c r="E42" s="30">
        <f>IF(OR(E41=0,E41=1,E41=2,E41=3,E41=4),E41/4*10,"kontrolli hindepunkte")</f>
        <v>7.5</v>
      </c>
      <c r="F42" s="30">
        <f>IF(OR(F41=0,F41=1,F41=2,F41=3,F41=4),F41/4*10,"kontrolli hindepunkte")</f>
        <v>10</v>
      </c>
      <c r="G42" s="30">
        <f>IF(OR(G41=0,G41=1,G41=2,G41=3,G41=4),G41/4*10,"kontrolli hindepunkte")</f>
        <v>10</v>
      </c>
      <c r="H42" s="30">
        <f>IF(OR(H41=0,H41=1,H41=2,H41=3,H41=4),H41/4*10,"kontrolli hindepunkte")</f>
        <v>10</v>
      </c>
      <c r="I42" s="32">
        <f>SUM(D42:H42)/5</f>
        <v>9.5</v>
      </c>
    </row>
    <row r="43" spans="1:9" x14ac:dyDescent="0.25">
      <c r="A43" s="108" t="s">
        <v>36</v>
      </c>
      <c r="B43" s="77"/>
      <c r="C43" s="77"/>
      <c r="D43" s="77"/>
      <c r="E43" s="77"/>
      <c r="F43" s="77"/>
      <c r="G43" s="77"/>
      <c r="H43" s="77"/>
      <c r="I43" s="76"/>
    </row>
    <row r="44" spans="1:9" ht="45" x14ac:dyDescent="0.25">
      <c r="A44" s="16" t="s">
        <v>37</v>
      </c>
      <c r="B44" s="54" t="s">
        <v>40</v>
      </c>
      <c r="C44" s="15" t="s">
        <v>6</v>
      </c>
      <c r="D44" s="6"/>
      <c r="E44" s="6"/>
      <c r="F44" s="6"/>
      <c r="G44" s="6"/>
      <c r="H44" s="6"/>
      <c r="I44" s="32">
        <f>SUM(D44:H44)/5</f>
        <v>0</v>
      </c>
    </row>
    <row r="45" spans="1:9" ht="60" x14ac:dyDescent="0.25">
      <c r="A45" s="16" t="s">
        <v>38</v>
      </c>
      <c r="B45" s="54" t="s">
        <v>41</v>
      </c>
      <c r="C45" s="15" t="s">
        <v>6</v>
      </c>
      <c r="D45" s="6">
        <v>4</v>
      </c>
      <c r="E45" s="6">
        <v>3</v>
      </c>
      <c r="F45" s="6">
        <v>4</v>
      </c>
      <c r="G45" s="6">
        <v>2</v>
      </c>
      <c r="H45" s="6">
        <v>3</v>
      </c>
      <c r="I45" s="32">
        <f t="shared" ref="I45:I50" si="5">SUM(D45:H45)/5</f>
        <v>3.2</v>
      </c>
    </row>
    <row r="46" spans="1:9" ht="63" customHeight="1" x14ac:dyDescent="0.25">
      <c r="A46" s="16" t="s">
        <v>39</v>
      </c>
      <c r="B46" s="28" t="s">
        <v>42</v>
      </c>
      <c r="C46" s="15" t="s">
        <v>6</v>
      </c>
      <c r="D46" s="6">
        <v>4</v>
      </c>
      <c r="E46" s="6">
        <v>1</v>
      </c>
      <c r="F46" s="6">
        <v>3</v>
      </c>
      <c r="G46" s="6">
        <v>1</v>
      </c>
      <c r="H46" s="6">
        <v>3</v>
      </c>
      <c r="I46" s="32">
        <f t="shared" si="5"/>
        <v>2.4</v>
      </c>
    </row>
    <row r="47" spans="1:9" ht="29.25" customHeight="1" x14ac:dyDescent="0.25">
      <c r="A47" s="113" t="s">
        <v>74</v>
      </c>
      <c r="B47" s="77"/>
      <c r="C47" s="76"/>
      <c r="D47" s="30">
        <f>IF(AND(OR(D44=0,D44=1,D44=2,D44=3,D44=4),OR(D45=0,D45=1,D45=2,D45=3,D45=4),OR(D46=0,D46=1,D46=2,D46=3,D46=4)),SUM(D44:D46)/12*20,"kontrolli hindepunkte")</f>
        <v>13.333333333333332</v>
      </c>
      <c r="E47" s="30">
        <f>IF(AND(OR(E44=0,E44=1,E44=2,E44=3,E44=4),OR(E45=0,E45=1,E45=2,E45=3,E45=4),OR(E46=0,E46=1,E46=2,E46=3,E46=4)),SUM(E44:E46)/12*20,"kontrolli hindepunkte")</f>
        <v>6.6666666666666661</v>
      </c>
      <c r="F47" s="30">
        <f>IF(AND(OR(F44=0,F44=1,F44=2,F44=3,F44=4),OR(F45=0,F45=1,F45=2,F45=3,F45=4),OR(F46=0,F46=1,F46=2,F46=3,F46=4)),SUM(F44:F46)/12*20,"kontrolli hindepunkte")</f>
        <v>11.666666666666668</v>
      </c>
      <c r="G47" s="30">
        <f>IF(AND(OR(G44=0,G44=1,G44=2,G44=3,G44=4),OR(G45=0,G45=1,G45=2,G45=3,G45=4),OR(G46=0,G46=1,G46=2,G46=3,G46=4)),SUM(G44:G46)/12*20,"kontrolli hindepunkte")</f>
        <v>5</v>
      </c>
      <c r="H47" s="30">
        <f>IF(AND(OR(H44=0,H44=1,H44=2,H44=3,H44=4),OR(H45=0,H45=1,H45=2,H45=3,H45=4),OR(H46=0,H46=1,H46=2,H46=3,H46=4)),SUM(H44:H46)/12*20,"kontrolli hindepunkte")</f>
        <v>10</v>
      </c>
      <c r="I47" s="51">
        <f t="shared" si="5"/>
        <v>9.3333333333333339</v>
      </c>
    </row>
    <row r="48" spans="1:9" x14ac:dyDescent="0.25">
      <c r="A48" s="105" t="s">
        <v>43</v>
      </c>
      <c r="B48" s="106"/>
      <c r="C48" s="106"/>
      <c r="D48" s="106"/>
      <c r="E48" s="106"/>
      <c r="F48" s="106"/>
      <c r="G48" s="106"/>
      <c r="H48" s="106"/>
      <c r="I48" s="107"/>
    </row>
    <row r="49" spans="1:20" ht="30" x14ac:dyDescent="0.25">
      <c r="A49" s="16" t="s">
        <v>44</v>
      </c>
      <c r="B49" s="54" t="s">
        <v>45</v>
      </c>
      <c r="C49" s="15" t="s">
        <v>6</v>
      </c>
      <c r="D49" s="6">
        <v>4</v>
      </c>
      <c r="E49" s="6">
        <v>3</v>
      </c>
      <c r="F49" s="6">
        <v>3</v>
      </c>
      <c r="G49" s="6">
        <v>2</v>
      </c>
      <c r="H49" s="6">
        <v>4</v>
      </c>
      <c r="I49" s="32">
        <f t="shared" si="5"/>
        <v>3.2</v>
      </c>
    </row>
    <row r="50" spans="1:20" ht="30" customHeight="1" x14ac:dyDescent="0.25">
      <c r="A50" s="113" t="s">
        <v>73</v>
      </c>
      <c r="B50" s="77"/>
      <c r="C50" s="76"/>
      <c r="D50" s="30">
        <f>IF(OR(D49=0,D49=1,D49=2,D49=3,D49=4),D49/4*10,"kontrolli hindepunkte")</f>
        <v>10</v>
      </c>
      <c r="E50" s="30">
        <f>IF(OR(E49=0,E49=1,E49=2,E49=3,E49=4),E49/4*10,"kontrolli hindepunkte")</f>
        <v>7.5</v>
      </c>
      <c r="F50" s="30">
        <f>IF(OR(F49=0,F49=1,F49=2,F49=3,F49=4),F49/4*10,"kontrolli hindepunkte")</f>
        <v>7.5</v>
      </c>
      <c r="G50" s="30">
        <f>IF(OR(G49=0,G49=1,G49=2,G49=3,G49=4),G49/4*10,"kontrolli hindepunkte")</f>
        <v>5</v>
      </c>
      <c r="H50" s="30">
        <f>IF(OR(H49=0,H49=1,H49=2,H49=3,H49=4),H49/4*10,"kontrolli hindepunkte")</f>
        <v>10</v>
      </c>
      <c r="I50" s="32">
        <f t="shared" si="5"/>
        <v>8</v>
      </c>
    </row>
    <row r="51" spans="1:20" x14ac:dyDescent="0.25">
      <c r="A51" s="108" t="s">
        <v>51</v>
      </c>
      <c r="B51" s="77"/>
      <c r="C51" s="77"/>
      <c r="D51" s="77"/>
      <c r="E51" s="77"/>
      <c r="F51" s="77"/>
      <c r="G51" s="77"/>
      <c r="H51" s="77"/>
      <c r="I51" s="76"/>
    </row>
    <row r="52" spans="1:20" ht="15" customHeight="1" x14ac:dyDescent="0.25">
      <c r="A52" s="88" t="s">
        <v>46</v>
      </c>
      <c r="B52" s="89" t="s">
        <v>52</v>
      </c>
      <c r="C52" s="90"/>
      <c r="D52" s="90"/>
      <c r="E52" s="90"/>
      <c r="F52" s="90"/>
      <c r="G52" s="90"/>
      <c r="H52" s="90"/>
      <c r="I52" s="91"/>
    </row>
    <row r="53" spans="1:20" ht="15" hidden="1" customHeight="1" x14ac:dyDescent="0.25">
      <c r="A53" s="88"/>
      <c r="B53" s="92"/>
      <c r="C53" s="93"/>
      <c r="D53" s="93"/>
      <c r="E53" s="93"/>
      <c r="F53" s="93"/>
      <c r="G53" s="93"/>
      <c r="H53" s="93"/>
      <c r="I53" s="94"/>
    </row>
    <row r="54" spans="1:20" x14ac:dyDescent="0.25">
      <c r="A54" s="16" t="s">
        <v>47</v>
      </c>
      <c r="B54" s="54" t="s">
        <v>53</v>
      </c>
      <c r="C54" s="15">
        <v>1</v>
      </c>
      <c r="D54" s="6"/>
      <c r="E54" s="6"/>
      <c r="F54" s="6"/>
      <c r="G54" s="6"/>
      <c r="H54" s="6"/>
      <c r="I54" s="32">
        <f t="shared" ref="I54:I58" si="6">SUM(D54:H54)/5</f>
        <v>0</v>
      </c>
    </row>
    <row r="55" spans="1:20" x14ac:dyDescent="0.25">
      <c r="A55" s="16" t="s">
        <v>48</v>
      </c>
      <c r="B55" s="54" t="s">
        <v>54</v>
      </c>
      <c r="C55" s="15">
        <v>2</v>
      </c>
      <c r="D55" s="6" t="s">
        <v>70</v>
      </c>
      <c r="E55" s="6"/>
      <c r="F55" s="6"/>
      <c r="G55" s="6"/>
      <c r="H55" s="6"/>
      <c r="I55" s="32">
        <f t="shared" si="6"/>
        <v>0</v>
      </c>
    </row>
    <row r="56" spans="1:20" x14ac:dyDescent="0.25">
      <c r="A56" s="16" t="s">
        <v>49</v>
      </c>
      <c r="B56" s="54" t="s">
        <v>55</v>
      </c>
      <c r="C56" s="15">
        <v>3</v>
      </c>
      <c r="D56" s="6"/>
      <c r="E56" s="6"/>
      <c r="F56" s="6"/>
      <c r="G56" s="6"/>
      <c r="H56" s="6"/>
      <c r="I56" s="32">
        <f t="shared" si="6"/>
        <v>0</v>
      </c>
    </row>
    <row r="57" spans="1:20" x14ac:dyDescent="0.25">
      <c r="A57" s="16" t="s">
        <v>50</v>
      </c>
      <c r="B57" s="54" t="s">
        <v>56</v>
      </c>
      <c r="C57" s="15">
        <v>4</v>
      </c>
      <c r="D57" s="6">
        <v>4</v>
      </c>
      <c r="E57" s="6">
        <v>4</v>
      </c>
      <c r="F57" s="6">
        <v>4</v>
      </c>
      <c r="G57" s="6">
        <v>4</v>
      </c>
      <c r="H57" s="6">
        <v>4</v>
      </c>
      <c r="I57" s="32">
        <f t="shared" si="6"/>
        <v>4</v>
      </c>
    </row>
    <row r="58" spans="1:20" ht="30.75" customHeight="1" x14ac:dyDescent="0.25">
      <c r="A58" s="80" t="s">
        <v>75</v>
      </c>
      <c r="B58" s="81"/>
      <c r="C58" s="82"/>
      <c r="D58" s="30">
        <f>IF(OR(COUNT(D54:D57)&gt;1,MAX(D54:D57)&gt;4),"kontrolli hindepunkte",SUM(D54:D57)/4*20)</f>
        <v>20</v>
      </c>
      <c r="E58" s="30">
        <f>IF(OR(COUNT(E54:E57)&gt;1,MAX(E54:E57)&gt;4),"kontrolli hindepunkte",SUM(E54:E57)/4*20)</f>
        <v>20</v>
      </c>
      <c r="F58" s="30">
        <f>IF(OR(COUNT(F54:F57)&gt;1,MAX(F54:F57)&gt;4),"kontrolli hindepunkte",SUM(F54:F57)/4*20)</f>
        <v>20</v>
      </c>
      <c r="G58" s="30">
        <f>IF(OR(COUNT(G54:G57)&gt;1,MAX(G54:G57)&gt;4),"kontrolli hindepunkte",SUM(G54:G57)/4*20)</f>
        <v>20</v>
      </c>
      <c r="H58" s="30">
        <f>IF(OR(COUNT(H54:H57)&gt;1,MAX(H54:H57)&gt;4),"kontrolli hindepunkte",SUM(H54:H57)/4*20)</f>
        <v>20</v>
      </c>
      <c r="I58" s="32">
        <f t="shared" si="6"/>
        <v>20</v>
      </c>
    </row>
    <row r="59" spans="1:20" x14ac:dyDescent="0.25">
      <c r="A59" s="11" t="s">
        <v>57</v>
      </c>
      <c r="B59" s="12"/>
      <c r="C59" s="17"/>
      <c r="D59" s="17"/>
      <c r="E59" s="17"/>
      <c r="F59" s="17"/>
      <c r="G59" s="17"/>
      <c r="H59" s="17"/>
      <c r="I59" s="17"/>
    </row>
    <row r="60" spans="1:20" ht="15" customHeight="1" x14ac:dyDescent="0.25">
      <c r="A60" s="88" t="s">
        <v>58</v>
      </c>
      <c r="B60" s="103" t="s">
        <v>59</v>
      </c>
      <c r="C60" s="103"/>
      <c r="D60" s="103"/>
      <c r="E60" s="103"/>
      <c r="F60" s="103"/>
      <c r="G60" s="103"/>
      <c r="H60" s="103"/>
      <c r="I60" s="103"/>
    </row>
    <row r="61" spans="1:20" ht="0.75" customHeight="1" x14ac:dyDescent="0.25">
      <c r="A61" s="88"/>
      <c r="B61" s="103"/>
      <c r="C61" s="103"/>
      <c r="D61" s="103"/>
      <c r="E61" s="103"/>
      <c r="F61" s="103"/>
      <c r="G61" s="103"/>
      <c r="H61" s="103"/>
      <c r="I61" s="103"/>
    </row>
    <row r="62" spans="1:20" x14ac:dyDescent="0.25">
      <c r="A62" s="16" t="s">
        <v>60</v>
      </c>
      <c r="B62" s="54" t="s">
        <v>66</v>
      </c>
      <c r="C62" s="15">
        <v>1</v>
      </c>
      <c r="D62" s="6"/>
      <c r="E62" s="6"/>
      <c r="F62" s="6"/>
      <c r="G62" s="6"/>
      <c r="H62" s="6"/>
      <c r="I62" s="32">
        <f t="shared" ref="I62:I68" si="7">SUM(D62:H62)/5</f>
        <v>0</v>
      </c>
    </row>
    <row r="63" spans="1:20" x14ac:dyDescent="0.25">
      <c r="A63" s="16" t="s">
        <v>61</v>
      </c>
      <c r="B63" s="54" t="s">
        <v>67</v>
      </c>
      <c r="C63" s="15">
        <v>2</v>
      </c>
      <c r="D63" s="6"/>
      <c r="E63" s="6"/>
      <c r="F63" s="6"/>
      <c r="G63" s="6"/>
      <c r="H63" s="6"/>
      <c r="I63" s="32">
        <f t="shared" si="7"/>
        <v>0</v>
      </c>
    </row>
    <row r="64" spans="1:20" x14ac:dyDescent="0.25">
      <c r="A64" s="16" t="s">
        <v>62</v>
      </c>
      <c r="B64" s="54" t="s">
        <v>68</v>
      </c>
      <c r="C64" s="15">
        <v>3</v>
      </c>
      <c r="D64" s="6"/>
      <c r="E64" s="6"/>
      <c r="F64" s="6"/>
      <c r="G64" s="6"/>
      <c r="H64" s="6"/>
      <c r="I64" s="32">
        <f t="shared" si="7"/>
        <v>0</v>
      </c>
      <c r="T64" t="s">
        <v>70</v>
      </c>
    </row>
    <row r="65" spans="1:10" x14ac:dyDescent="0.25">
      <c r="A65" s="16" t="s">
        <v>63</v>
      </c>
      <c r="B65" s="54" t="s">
        <v>69</v>
      </c>
      <c r="C65" s="15">
        <v>4</v>
      </c>
      <c r="D65" s="6">
        <v>4</v>
      </c>
      <c r="E65" s="6">
        <v>4</v>
      </c>
      <c r="F65" s="6">
        <v>4</v>
      </c>
      <c r="G65" s="6">
        <v>4</v>
      </c>
      <c r="H65" s="6">
        <v>4</v>
      </c>
      <c r="I65" s="32">
        <f t="shared" si="7"/>
        <v>4</v>
      </c>
    </row>
    <row r="66" spans="1:10" ht="45" x14ac:dyDescent="0.25">
      <c r="A66" s="31" t="s">
        <v>64</v>
      </c>
      <c r="B66" s="54" t="s">
        <v>65</v>
      </c>
      <c r="C66" s="15" t="s">
        <v>6</v>
      </c>
      <c r="D66" s="6">
        <v>4</v>
      </c>
      <c r="E66" s="6">
        <v>3</v>
      </c>
      <c r="F66" s="6">
        <v>4</v>
      </c>
      <c r="G66" s="6">
        <v>3</v>
      </c>
      <c r="H66" s="6">
        <v>4</v>
      </c>
      <c r="I66" s="32">
        <f t="shared" si="7"/>
        <v>3.6</v>
      </c>
    </row>
    <row r="67" spans="1:10" ht="31.5" customHeight="1" x14ac:dyDescent="0.25">
      <c r="A67" s="80" t="s">
        <v>72</v>
      </c>
      <c r="B67" s="77"/>
      <c r="C67" s="76"/>
      <c r="D67" s="30">
        <f>IF(COUNT(D62:D65)&gt;1,"kontrolli hindepunkte",IF(AND(OR(D66=0,D66=1,D66=2,D66=3,D66=4),OR(D62=0,D62=1),OR(D63=0,D63=2),OR(D64=0,D64=3),OR(D65=0,D65=4)),SUM(D62:D66)/8*10,"kontrolli hindepunkte"))</f>
        <v>10</v>
      </c>
      <c r="E67" s="30">
        <f>IF(COUNT(E62:E65)&gt;1,"kontrolli hindepunkte",IF(AND(OR(E66=0,E66=1,E66=2,E66=3,E66=4),OR(E62=0,E62=1),OR(E63=0,E63=2),OR(E64=0,E64=3),OR(E65=0,E65=4)),SUM(E62:E66)/8*10,"kontrolli hindepunkte"))</f>
        <v>8.75</v>
      </c>
      <c r="F67" s="30">
        <f>IF(COUNT(F62:F65)&gt;1,"kontrolli hindepunkte",IF(AND(OR(F66=0,F66=1,F66=2,F66=3,F66=4),OR(F62=0,F62=1),OR(F63=0,F63=2),OR(F64=0,F64=3),OR(F65=0,F65=4)),SUM(F62:F66)/8*10,"kontrolli hindepunkte"))</f>
        <v>10</v>
      </c>
      <c r="G67" s="30">
        <f>IF(COUNT(G62:G65)&gt;1,"kontrolli hindepunkte",IF(AND(OR(G66=0,G66=1,G66=2,G66=3,G66=4),OR(G62=0,G62=1),OR(G63=0,G63=2),OR(G64=0,G64=3),OR(G65=0,G65=4)),SUM(G62:G66)/8*10,"kontrolli hindepunkte"))</f>
        <v>8.75</v>
      </c>
      <c r="H67" s="30">
        <f>IF(COUNT(H62:H65)&gt;1,"kontrolli hindepunkte",IF(AND(OR(H66=0,H66=1,H66=2,H66=3,H66=4),OR(H62=0,H62=1),OR(H63=0,H63=2),OR(H64=0,H64=3),OR(H65=0,H65=4)),SUM(H62:H66)/8*10,"kontrolli hindepunkte"))</f>
        <v>10</v>
      </c>
      <c r="I67" s="32">
        <f t="shared" si="7"/>
        <v>9.5</v>
      </c>
    </row>
    <row r="68" spans="1:10" ht="31.5" customHeight="1" x14ac:dyDescent="0.25">
      <c r="A68" s="80" t="s">
        <v>103</v>
      </c>
      <c r="B68" s="81"/>
      <c r="C68" s="82"/>
      <c r="D68" s="30">
        <f>D12+D25+D42+D47+D50+D58+D67</f>
        <v>84.94047619047619</v>
      </c>
      <c r="E68" s="30">
        <f>E12+E25+E42+E47+E50+E58+E67</f>
        <v>69.88095238095238</v>
      </c>
      <c r="F68" s="30">
        <f>F12+F25+F42+F47+F50+F58+F67</f>
        <v>79.523809523809518</v>
      </c>
      <c r="G68" s="30">
        <f>G12+G25+G42+G47+G50+G58+G67</f>
        <v>66.071428571428569</v>
      </c>
      <c r="H68" s="30">
        <f>H12+H25+H42+H47+H50+H58+H67</f>
        <v>81.607142857142861</v>
      </c>
      <c r="I68" s="55">
        <f t="shared" si="7"/>
        <v>76.404761904761898</v>
      </c>
    </row>
    <row r="69" spans="1:10" ht="30" customHeight="1" x14ac:dyDescent="0.25">
      <c r="A69" s="80" t="s">
        <v>104</v>
      </c>
      <c r="B69" s="81"/>
      <c r="C69" s="82"/>
      <c r="D69" s="85">
        <f>SUM(D32,D39)</f>
        <v>2.5</v>
      </c>
      <c r="E69" s="85"/>
      <c r="F69" s="85"/>
      <c r="G69" s="85"/>
      <c r="H69" s="85"/>
      <c r="I69" s="85"/>
    </row>
    <row r="70" spans="1:10" x14ac:dyDescent="0.25">
      <c r="A70" s="67" t="s">
        <v>105</v>
      </c>
      <c r="B70" s="67"/>
      <c r="C70" s="67"/>
      <c r="D70" s="67"/>
      <c r="E70" s="67"/>
      <c r="F70" s="67"/>
      <c r="G70" s="67"/>
      <c r="H70" s="67"/>
      <c r="I70" s="49">
        <f>SUM(I68,D69)</f>
        <v>78.904761904761898</v>
      </c>
      <c r="J70" s="23"/>
    </row>
  </sheetData>
  <mergeCells count="42">
    <mergeCell ref="A70:H70"/>
    <mergeCell ref="A60:A61"/>
    <mergeCell ref="B60:I61"/>
    <mergeCell ref="A67:C67"/>
    <mergeCell ref="A68:C68"/>
    <mergeCell ref="A69:C69"/>
    <mergeCell ref="D69:I69"/>
    <mergeCell ref="A58:C58"/>
    <mergeCell ref="A39:C39"/>
    <mergeCell ref="D39:I39"/>
    <mergeCell ref="A40:I40"/>
    <mergeCell ref="A42:C42"/>
    <mergeCell ref="A43:I43"/>
    <mergeCell ref="A47:C47"/>
    <mergeCell ref="A48:I48"/>
    <mergeCell ref="A50:C50"/>
    <mergeCell ref="A51:I51"/>
    <mergeCell ref="A52:A53"/>
    <mergeCell ref="B52:I53"/>
    <mergeCell ref="D38:I38"/>
    <mergeCell ref="B27:I27"/>
    <mergeCell ref="D28:I28"/>
    <mergeCell ref="D29:I29"/>
    <mergeCell ref="D30:I30"/>
    <mergeCell ref="D31:I31"/>
    <mergeCell ref="A32:C32"/>
    <mergeCell ref="D32:I32"/>
    <mergeCell ref="A33:I33"/>
    <mergeCell ref="B34:I34"/>
    <mergeCell ref="D35:I35"/>
    <mergeCell ref="D36:I36"/>
    <mergeCell ref="D37:I37"/>
    <mergeCell ref="J8:M8"/>
    <mergeCell ref="A26:I26"/>
    <mergeCell ref="A2:I2"/>
    <mergeCell ref="A4:B4"/>
    <mergeCell ref="C4:I4"/>
    <mergeCell ref="A12:C12"/>
    <mergeCell ref="A13:I13"/>
    <mergeCell ref="A14:A15"/>
    <mergeCell ref="B14:I15"/>
    <mergeCell ref="A25:C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hindepunktide koond</vt:lpstr>
      <vt:lpstr>642215780001</vt:lpstr>
      <vt:lpstr>642215780002</vt:lpstr>
      <vt:lpstr>642215780003</vt:lpstr>
      <vt:lpstr>642215780004</vt:lpstr>
      <vt:lpstr>642215780005</vt:lpstr>
      <vt:lpstr>642215780006</vt:lpstr>
      <vt:lpstr>642215780007</vt:lpstr>
      <vt:lpstr>642215780008</vt:lpstr>
      <vt:lpstr>642215780009</vt:lpstr>
      <vt:lpstr>642215780010</vt:lpstr>
      <vt:lpstr>642215780011</vt:lpstr>
      <vt:lpstr>642215780012</vt:lpstr>
      <vt:lpstr>642215780013</vt:lpstr>
      <vt:lpstr>642215780014</vt:lpstr>
      <vt:lpstr>642215780015</vt:lpstr>
      <vt:lpstr>642215780016</vt:lpstr>
      <vt:lpstr>642215780017</vt:lpstr>
      <vt:lpstr>642215780018</vt:lpstr>
      <vt:lpstr>Sheet2</vt:lpstr>
    </vt:vector>
  </TitlesOfParts>
  <Company>PRIA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Maarja Käis</dc:creator>
  <cp:lastModifiedBy>Eve Pohlak</cp:lastModifiedBy>
  <cp:lastPrinted>2016-02-17T07:54:57Z</cp:lastPrinted>
  <dcterms:created xsi:type="dcterms:W3CDTF">2015-11-11T08:18:28Z</dcterms:created>
  <dcterms:modified xsi:type="dcterms:W3CDTF">2020-01-27T10:56:54Z</dcterms:modified>
</cp:coreProperties>
</file>