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05" activeTab="0"/>
  </bookViews>
  <sheets>
    <sheet name="Ehitustegevuse kulud" sheetId="1" r:id="rId1"/>
    <sheet name="meny" sheetId="2" state="hidden" r:id="rId2"/>
    <sheet name="Kasutusjuhend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<sst xmlns="http://schemas.openxmlformats.org/spreadsheetml/2006/main" count="750" uniqueCount="698">
  <si>
    <t>Maht</t>
  </si>
  <si>
    <t>Ühik</t>
  </si>
  <si>
    <t>Rekonstrueerimine</t>
  </si>
  <si>
    <t>Täituvus (%)</t>
  </si>
  <si>
    <t>Katastritunnus</t>
  </si>
  <si>
    <t>Ehitisregistri kood</t>
  </si>
  <si>
    <t>Ehitise nimetus:</t>
  </si>
  <si>
    <t>Püstitamine</t>
  </si>
  <si>
    <t>Laiendamine</t>
  </si>
  <si>
    <t>Vundament</t>
  </si>
  <si>
    <t>Katusekate</t>
  </si>
  <si>
    <t>teekate</t>
  </si>
  <si>
    <t>Raudbetoon</t>
  </si>
  <si>
    <t>(kerg)asfaltbetoon</t>
  </si>
  <si>
    <t>Kiviparkett</t>
  </si>
  <si>
    <t>Pinnatud mustsegu</t>
  </si>
  <si>
    <t>Munakivisillutis</t>
  </si>
  <si>
    <t>Killusti-kruus</t>
  </si>
  <si>
    <t>sideainetega töödeldud pinnastee</t>
  </si>
  <si>
    <t>Piimalehmad</t>
  </si>
  <si>
    <t>Vasikad</t>
  </si>
  <si>
    <t>Noorloomad</t>
  </si>
  <si>
    <t>Tõupullid</t>
  </si>
  <si>
    <t>Nuumsead</t>
  </si>
  <si>
    <t>Põhikarja sead</t>
  </si>
  <si>
    <t>Lambad</t>
  </si>
  <si>
    <t>Piimakitsed</t>
  </si>
  <si>
    <t>Kitsed</t>
  </si>
  <si>
    <t>Hobused</t>
  </si>
  <si>
    <t>Muud kodulinnud</t>
  </si>
  <si>
    <t>Lihalinnud</t>
  </si>
  <si>
    <t>Vutid</t>
  </si>
  <si>
    <t>Sugulinnud</t>
  </si>
  <si>
    <t>Puudub</t>
  </si>
  <si>
    <t>Madalvundament</t>
  </si>
  <si>
    <t>Vaivundament</t>
  </si>
  <si>
    <t xml:space="preserve">Looduslik kivi </t>
  </si>
  <si>
    <t>Metall</t>
  </si>
  <si>
    <t>Monoliitne raudbetoon</t>
  </si>
  <si>
    <t>Monteeritav raudbetoon</t>
  </si>
  <si>
    <t>Plastmass</t>
  </si>
  <si>
    <t>Puit</t>
  </si>
  <si>
    <t>Tellis</t>
  </si>
  <si>
    <t>Väik- või suurplokk, näiteks vaht, mull, kergkruus, kärg, betoon</t>
  </si>
  <si>
    <t>Muu materjal</t>
  </si>
  <si>
    <t>Välissein</t>
  </si>
  <si>
    <t>Kande ja jäik</t>
  </si>
  <si>
    <t xml:space="preserve">Katus ja katuslagi </t>
  </si>
  <si>
    <t xml:space="preserve">vahelagi </t>
  </si>
  <si>
    <t>Välisseina välisviimistlus</t>
  </si>
  <si>
    <t>Ehitise tehnosüsteemide muutmine</t>
  </si>
  <si>
    <t>11000 ELAMUD</t>
  </si>
  <si>
    <t>11100 Ühe korteriga elamud</t>
  </si>
  <si>
    <t xml:space="preserve">11101 Üksikelamu </t>
  </si>
  <si>
    <t>11102 Ridaelamu või kaksikelamu sektsioon (juhul kui on oma katus ja sissepääs maapinnalt)</t>
  </si>
  <si>
    <t xml:space="preserve">11103 Suvila, aiamaja </t>
  </si>
  <si>
    <t>11200 Kahe või mitme korteriga elamud</t>
  </si>
  <si>
    <t>11210 Kahe korteriga elamud</t>
  </si>
  <si>
    <t xml:space="preserve">11212 Kahe korteriga elamu </t>
  </si>
  <si>
    <t>11220 Kolme või enama korteriga elamud</t>
  </si>
  <si>
    <t xml:space="preserve">11221 Ridaelamu </t>
  </si>
  <si>
    <t xml:space="preserve">11222 Muu kolme või enama korteriga elamu </t>
  </si>
  <si>
    <t>11300 Hoolekandeasutuste ja ühiselamute hooned</t>
  </si>
  <si>
    <t>11310 Hoolekandeasutuste hooned</t>
  </si>
  <si>
    <t xml:space="preserve">11311 Päevakeskus </t>
  </si>
  <si>
    <t xml:space="preserve">11312 Tugikodu </t>
  </si>
  <si>
    <t xml:space="preserve">11313 Varjupaik </t>
  </si>
  <si>
    <t xml:space="preserve">11314 Lastekodu </t>
  </si>
  <si>
    <t xml:space="preserve">11315 Noortekodu </t>
  </si>
  <si>
    <t xml:space="preserve">11316 Üldhooldekodu </t>
  </si>
  <si>
    <t xml:space="preserve">11317 Koolkodu </t>
  </si>
  <si>
    <t xml:space="preserve">11318 Sotsiaalse rehabilitatsiooni keskus </t>
  </si>
  <si>
    <t xml:space="preserve">11319 Erihooldekodu </t>
  </si>
  <si>
    <t>11320 Ühiselamud</t>
  </si>
  <si>
    <t xml:space="preserve">11321 Ühiselamu üliõpilastele või õpilastele </t>
  </si>
  <si>
    <t xml:space="preserve">11322 Ühiselamu teistele sotsiaalsetele gruppidele </t>
  </si>
  <si>
    <t>12000 MITTEELAMUD</t>
  </si>
  <si>
    <t xml:space="preserve">12100 Majutus- ja toitlustushooned </t>
  </si>
  <si>
    <t xml:space="preserve">12110 Majutushooned </t>
  </si>
  <si>
    <t xml:space="preserve">12111 Hotell, motell, külalistemaja </t>
  </si>
  <si>
    <t xml:space="preserve">12121 Puhkeküla või puhkelaagri majutushoone </t>
  </si>
  <si>
    <t>12123 Hostel</t>
  </si>
  <si>
    <t xml:space="preserve">12129 Muu lühiajalise majutuse hoone </t>
  </si>
  <si>
    <t>12130 Toitlustushooned</t>
  </si>
  <si>
    <t xml:space="preserve">12131 Restoran </t>
  </si>
  <si>
    <t xml:space="preserve">12132 Kohvik, baar või söökla </t>
  </si>
  <si>
    <t>12139 Muu toitlustushoone12200 Büroohooned</t>
  </si>
  <si>
    <t xml:space="preserve">12201 Büroohoone </t>
  </si>
  <si>
    <t>12300 Kaubandus- ja teenindushooned</t>
  </si>
  <si>
    <t>12310 Kaubandushooned</t>
  </si>
  <si>
    <t xml:space="preserve">12311 Kaubandushoone </t>
  </si>
  <si>
    <t xml:space="preserve">12314 Kiosk </t>
  </si>
  <si>
    <t xml:space="preserve">12317 Oksjoni-, turu- või näitusehall </t>
  </si>
  <si>
    <t xml:space="preserve">12319 Muu kaubandushoone </t>
  </si>
  <si>
    <t>12330 Teenindushoone</t>
  </si>
  <si>
    <t xml:space="preserve">12331 Ilu- ja isikuteenuste hoone </t>
  </si>
  <si>
    <t xml:space="preserve">12332 Sõidukite teeninduse hoone </t>
  </si>
  <si>
    <t xml:space="preserve">12339 Muu teenindushoone </t>
  </si>
  <si>
    <t>12400 Transpordihooned</t>
  </si>
  <si>
    <t xml:space="preserve">12410 Terminalid </t>
  </si>
  <si>
    <t xml:space="preserve">12411 Lennujaama hoone </t>
  </si>
  <si>
    <t xml:space="preserve">12413 Raudteejaama hoone </t>
  </si>
  <si>
    <t xml:space="preserve">12415 Bussijaama hoone </t>
  </si>
  <si>
    <t xml:space="preserve">12416 Sadamahoone </t>
  </si>
  <si>
    <t>12419 Muu terminalihoone</t>
  </si>
  <si>
    <t>12430 Garaažid</t>
  </si>
  <si>
    <t xml:space="preserve">12431 Garaaž </t>
  </si>
  <si>
    <t xml:space="preserve">12432 Parkimismaja </t>
  </si>
  <si>
    <t xml:space="preserve">12439 Muu garaaž </t>
  </si>
  <si>
    <t>12500 Tööstus- ja laohooned</t>
  </si>
  <si>
    <t>12510 Tööstushooned</t>
  </si>
  <si>
    <t xml:space="preserve">12511 Maavarade kaevandamise ja töötlemise hoone </t>
  </si>
  <si>
    <t xml:space="preserve">12512 Energeetikatööstuse hoone </t>
  </si>
  <si>
    <t xml:space="preserve">12513 Keemiatööstuse hoone </t>
  </si>
  <si>
    <t xml:space="preserve">12514 Toiduainetetööstuse hoone </t>
  </si>
  <si>
    <t xml:space="preserve">12515 Ehitusmaterjalide ja -toodete tööstuse hoone </t>
  </si>
  <si>
    <t xml:space="preserve">12516 Kergetööstuse hoone </t>
  </si>
  <si>
    <t xml:space="preserve">12517 Puidutööstuse hoone </t>
  </si>
  <si>
    <t xml:space="preserve">12518 Masina- ja seadmetööstuse hoone </t>
  </si>
  <si>
    <t xml:space="preserve">12519 Muu tööstushoone </t>
  </si>
  <si>
    <t>12520 Hoidlad ja laohooned</t>
  </si>
  <si>
    <t xml:space="preserve">12521 Toiduainete laohoone </t>
  </si>
  <si>
    <t>12523 Vedelkütuse-, küttegaasi- jm terminali hoidlahoone</t>
  </si>
  <si>
    <t xml:space="preserve">12525 Külmhoone </t>
  </si>
  <si>
    <t xml:space="preserve">12529 Muu laohoone </t>
  </si>
  <si>
    <t>12600 Meelelahutus-, haridus- tervishoiu- ja muud avalikud hooned</t>
  </si>
  <si>
    <t>12610 Meelelahutushooned</t>
  </si>
  <si>
    <t xml:space="preserve">12611 Teater, kino, kontserdi- ja universaalsaalide hoone </t>
  </si>
  <si>
    <t xml:space="preserve">12615 Klubi, rahvamaja </t>
  </si>
  <si>
    <t>12616 Tantsusaal, diskoteek, ööklubi</t>
  </si>
  <si>
    <t>12617 Kasiino</t>
  </si>
  <si>
    <t>12618 Loomaaia või botaanikaaia hoone</t>
  </si>
  <si>
    <t>12619 Muu meelelahutushoone</t>
  </si>
  <si>
    <t xml:space="preserve">12620 Muuseumi- ja raamatukoguhooned12621 Muuseum, kunstigalerii </t>
  </si>
  <si>
    <t xml:space="preserve">12623 Raamatukogu </t>
  </si>
  <si>
    <t xml:space="preserve">12624 Arhiiv </t>
  </si>
  <si>
    <t>12630 Haridus- ja teadushooned</t>
  </si>
  <si>
    <t xml:space="preserve">12631 Koolieelne lasteasutus (lastesõim, -aed, päevakodu, lasteaed-algkool) </t>
  </si>
  <si>
    <t xml:space="preserve">12632 Põhikooli või gümnaasiumi õppehoone </t>
  </si>
  <si>
    <t xml:space="preserve">12633 Kutseõppeasutuse õppehoone </t>
  </si>
  <si>
    <t xml:space="preserve">12634 Ülikooli, rakenduskõrgkooli õppehoone </t>
  </si>
  <si>
    <t xml:space="preserve">12635 Teadus- ja metoodikaasutuse hoone </t>
  </si>
  <si>
    <t>12639 Muu haridus- või teadushoone</t>
  </si>
  <si>
    <t>12640 Haiglad ja muud ravihooned</t>
  </si>
  <si>
    <t xml:space="preserve">12641 Haigla </t>
  </si>
  <si>
    <t xml:space="preserve">12643 Kinnipidamiskoha haigla </t>
  </si>
  <si>
    <t xml:space="preserve">12644 Ambulatoorse arstiabi osutamise hoone </t>
  </si>
  <si>
    <t>12645 Sanatoorium, spaa</t>
  </si>
  <si>
    <t>12646 Veterinaarkliinik</t>
  </si>
  <si>
    <t>12649 Muu tervishoiuhoone</t>
  </si>
  <si>
    <t>12650 Spordihooned</t>
  </si>
  <si>
    <t xml:space="preserve">12651 Spordihall, võimla </t>
  </si>
  <si>
    <t xml:space="preserve">12653 Siseujula </t>
  </si>
  <si>
    <t xml:space="preserve">12654 Jäähall </t>
  </si>
  <si>
    <t xml:space="preserve">12655 Maneež </t>
  </si>
  <si>
    <t xml:space="preserve">12656 Lasketiiru hoone </t>
  </si>
  <si>
    <t xml:space="preserve">12659 Muu spordihoone </t>
  </si>
  <si>
    <t>12700 Muud mitteelamud</t>
  </si>
  <si>
    <t>12710 Põllumajanduse, metsa-, jahi- ja kalamajandushooned</t>
  </si>
  <si>
    <t xml:space="preserve">12711 Loomakasvatushoone, sealhulgas karuslooma- või linnukasvatus </t>
  </si>
  <si>
    <t xml:space="preserve">12714 Teraviljakuivati </t>
  </si>
  <si>
    <t>12715 Loomasööda hoidla</t>
  </si>
  <si>
    <t xml:space="preserve">12718 Mineraalväetiste või taimekaitsevahendite hoidla </t>
  </si>
  <si>
    <t xml:space="preserve">12719 Muu põllu-, metsa-, jahi- või kalamajandushoone </t>
  </si>
  <si>
    <t>12720 Kultus- ja tavandihooned</t>
  </si>
  <si>
    <t>12721 Kirik, katedraal, mošee, sünagoog, palvemaja või kabel</t>
  </si>
  <si>
    <t xml:space="preserve">12723 Krematoorium </t>
  </si>
  <si>
    <t>12730 Ajaloolised või kaitse all olevad hooned</t>
  </si>
  <si>
    <t>12731 Ajalooline või kaitse all olev hoone</t>
  </si>
  <si>
    <t>12732 Muinsuskaitse all olev vare</t>
  </si>
  <si>
    <t>12740 Erihooned</t>
  </si>
  <si>
    <t>12741 Reoveepuhasti hoone</t>
  </si>
  <si>
    <t>12742 Karistusasutuse hoone</t>
  </si>
  <si>
    <t xml:space="preserve">12743 Päästeteenistuse hoone </t>
  </si>
  <si>
    <t>12744 Elamu, kooli vms abihoone</t>
  </si>
  <si>
    <t xml:space="preserve">12745 Katlamaja, boilerjaam </t>
  </si>
  <si>
    <t xml:space="preserve">12746 Kaevumaja </t>
  </si>
  <si>
    <t>12747 Veepuhastusjaama hoone</t>
  </si>
  <si>
    <t xml:space="preserve">12748 Jäätmekäitluse hoone </t>
  </si>
  <si>
    <t xml:space="preserve">12749 Muu erihoone </t>
  </si>
  <si>
    <t>21000 TRANSPORDIRAJATISED21100 Teed</t>
  </si>
  <si>
    <t>21110 Maanteed</t>
  </si>
  <si>
    <t>21120 Tänavad</t>
  </si>
  <si>
    <t>21200 Raudteerajatised</t>
  </si>
  <si>
    <t>21210 Raudtee</t>
  </si>
  <si>
    <t xml:space="preserve">21211 Raudtee </t>
  </si>
  <si>
    <t xml:space="preserve">21212 Jaamateed </t>
  </si>
  <si>
    <t xml:space="preserve">21213 Meldepunkti rajatis </t>
  </si>
  <si>
    <t xml:space="preserve">21214 Reisi- või kaubaplatvorm </t>
  </si>
  <si>
    <t xml:space="preserve">21215 Ülekäigu- ja ülesõidukoht </t>
  </si>
  <si>
    <t xml:space="preserve">21216 Raudtee ohutus-, signalisatsiooni-, turva-, side-, valgustus- või energiarajatis või tehnorajatis </t>
  </si>
  <si>
    <t xml:space="preserve">21217 Raudtee kaitserajatis </t>
  </si>
  <si>
    <t xml:space="preserve">21219 Muu raudtee sihtotstarbeliseks kasutamiseks vajalik rajatis </t>
  </si>
  <si>
    <t>21220 Linnaraudtee</t>
  </si>
  <si>
    <t xml:space="preserve">21221 Trammitee </t>
  </si>
  <si>
    <t xml:space="preserve">21222 Linnaraudtee jaamatee </t>
  </si>
  <si>
    <t xml:space="preserve">21224 Linnaraudtee reisijateplatvorm </t>
  </si>
  <si>
    <t xml:space="preserve">21225 Linnaraudtee ülekäigu- ja ülesõidukoht </t>
  </si>
  <si>
    <t xml:space="preserve">21226 Linnaraudtee ohutus-, signalisatsiooni-, turva-, side-, valgustus-, energia- või muu tehnorajatis </t>
  </si>
  <si>
    <t xml:space="preserve">21229 Muu linnaraudtee sihtotstarbeliseks kasutamiseks vajalik rajatis </t>
  </si>
  <si>
    <t>21300 Õhutranspordirajatised</t>
  </si>
  <si>
    <t>21310 Lennuväljad</t>
  </si>
  <si>
    <t xml:space="preserve">21311 Lennuvälja stardi- ja maandumisrada </t>
  </si>
  <si>
    <t xml:space="preserve">21312 Lennuvälja teenindustee </t>
  </si>
  <si>
    <t xml:space="preserve">21313 Aeronavigatsiooniline rajatis </t>
  </si>
  <si>
    <t xml:space="preserve">21314 Lennuvälja ohutus-, signalisatsiooni-, turva-, side-, valgustus-, energia- või tehnorajatis </t>
  </si>
  <si>
    <t xml:space="preserve">21319 Muu lennuväljarajatis </t>
  </si>
  <si>
    <t>21400 Sillad, estakaadid, tunnelid</t>
  </si>
  <si>
    <t>21410 Sillad ja estakaadid</t>
  </si>
  <si>
    <t>21420 Tunnelid</t>
  </si>
  <si>
    <t>21500 Veetranspordirajatised</t>
  </si>
  <si>
    <t>21510 Sadamarajatised ja kanalid</t>
  </si>
  <si>
    <t xml:space="preserve">21511 Sadama kai </t>
  </si>
  <si>
    <t>21512 Kalda- või ujuvramp, ujuvkai, slipp</t>
  </si>
  <si>
    <t xml:space="preserve">21513 Lainemurdja, muul </t>
  </si>
  <si>
    <t xml:space="preserve">21514 Navigatsioonimärk, v.a majakas </t>
  </si>
  <si>
    <t xml:space="preserve">21515 Sadama juurde kuuluv galerii (reisijatele, kaubale) </t>
  </si>
  <si>
    <t xml:space="preserve">21516 Laevatatav kanal, lüüs </t>
  </si>
  <si>
    <t xml:space="preserve">21517 Sadama ohutus-, turva-, side-, valgustus- ja energia- või tehnorajatis </t>
  </si>
  <si>
    <t xml:space="preserve">21518 Mere või siseveekogu põhja selle süvendamise teel rajatud laevakanal </t>
  </si>
  <si>
    <t xml:space="preserve">21519 Muu sadama juurde kuuluv rajatis </t>
  </si>
  <si>
    <t>21520 Tammid ja paisud</t>
  </si>
  <si>
    <t xml:space="preserve">21521 Tamm </t>
  </si>
  <si>
    <t>21522 Pais</t>
  </si>
  <si>
    <t>21523 Kaldakindlustus</t>
  </si>
  <si>
    <t xml:space="preserve">21530 Akveduktid, niisutus- ja kuivendusrajatised21531 Niisutusrajatis </t>
  </si>
  <si>
    <t xml:space="preserve">21532 Kuivendusrajatis </t>
  </si>
  <si>
    <t xml:space="preserve">21533 Veehoidla, bassein </t>
  </si>
  <si>
    <t xml:space="preserve">21534 Akvedukt </t>
  </si>
  <si>
    <t xml:space="preserve">21539 Muu niisutus- või kuivendusrajatis </t>
  </si>
  <si>
    <t>21600 Köisteed</t>
  </si>
  <si>
    <t xml:space="preserve">21601 Funikulaarraudtee </t>
  </si>
  <si>
    <t>21602 Köissõiduk</t>
  </si>
  <si>
    <t>21603 Vedamislift</t>
  </si>
  <si>
    <t>21604 Muu nimetamata köistee</t>
  </si>
  <si>
    <t>22000 TORUJUHTMED, SIDE- JA ELEKTRILIINID</t>
  </si>
  <si>
    <t>22100 Magistraaltorujuhtmed, side- ja elektriliinid</t>
  </si>
  <si>
    <t>22110 Küttegaasi ülekandetorustik, ülerõhuga üle 16 bar</t>
  </si>
  <si>
    <t>22111 Küttegaasi A kategooria jaotustorustik, ülerõhuga kuni 0,1 bar</t>
  </si>
  <si>
    <t>22112 Küttegaasi B ja C kategooria jaotustorustik, ülerõhuga üle 0,1 kuni 16 bar</t>
  </si>
  <si>
    <t>22113 Küttegaasi D kategooria jaotustorustik, ülerõhuga üle 16 bar</t>
  </si>
  <si>
    <t>22114 Küttegaasi jaotus- ja mõõtejaamad</t>
  </si>
  <si>
    <t>22115 Küttegaasi tankimis- ja villimisjaamad maa-, vedel-, bio- ja tööstusgaasidele</t>
  </si>
  <si>
    <t>22116 LNG terminal</t>
  </si>
  <si>
    <t>22117 Küttegaasihoidla</t>
  </si>
  <si>
    <t>22118 Küttegaasi kompressorjaam</t>
  </si>
  <si>
    <t>22119 Küttegaasi muud ehitised</t>
  </si>
  <si>
    <t>22120 Magistraalveetorustikud</t>
  </si>
  <si>
    <t xml:space="preserve">22121 Magistraalveetorustik </t>
  </si>
  <si>
    <t>22122 Pinnaveehaare</t>
  </si>
  <si>
    <t xml:space="preserve">22123 Kaugkütte magistraaltorustik </t>
  </si>
  <si>
    <t xml:space="preserve">22129 Muu nimetamata magistraalveetorustiku rajatis </t>
  </si>
  <si>
    <t>22130 Side, raadio ja televisiooni magistraalsed ülekanderajatised</t>
  </si>
  <si>
    <t xml:space="preserve">22131 Side, raadio või televisiooni magistraalne õhu- või kaabelülekandeliin või süsteem </t>
  </si>
  <si>
    <t xml:space="preserve">22132 Raadio, televisiooni või mobiiltelefoni saate- või ülekandemast </t>
  </si>
  <si>
    <t xml:space="preserve">22133 Muu side, raadio või televisiooni magistraalne ülekanderajatis </t>
  </si>
  <si>
    <t>22140 Elektrienergia ülekandeliinid, välja arvatud kohalik elektrivalgustus (22240)</t>
  </si>
  <si>
    <t xml:space="preserve">22141 35–110 kV õhuliin </t>
  </si>
  <si>
    <t xml:space="preserve">22142 110 kV ja kõrgema pingega õhuliin </t>
  </si>
  <si>
    <t xml:space="preserve">22143 Maakaabelliin </t>
  </si>
  <si>
    <t xml:space="preserve">22144 Veekaabelliin </t>
  </si>
  <si>
    <t xml:space="preserve">22145 110 kV ja kõrgema pingega trafoalajaam </t>
  </si>
  <si>
    <t xml:space="preserve">22149 Muu elektrienergia ülekandeliiniga seotud rajatis </t>
  </si>
  <si>
    <t>22200 Kohalikud torustikud, elektri- ja sideliinid</t>
  </si>
  <si>
    <t>22210 Gaasijaotustorustikud</t>
  </si>
  <si>
    <t>22211 Gaasijaotustorustik arvestusrõhuga kuni 5 bar</t>
  </si>
  <si>
    <t>22212 Regulaatorpunkt arvestusrõhuga kuni 5 bar</t>
  </si>
  <si>
    <t xml:space="preserve">22213 Gaasihoidla rajatis </t>
  </si>
  <si>
    <t xml:space="preserve">22219 Muu gaasivarustusega seotud rajatis </t>
  </si>
  <si>
    <t>22220 Veejaotustorustikud</t>
  </si>
  <si>
    <t xml:space="preserve">22221 Külmaveetorustik </t>
  </si>
  <si>
    <t xml:space="preserve">22222 Soojaveetorustik </t>
  </si>
  <si>
    <t>22223 Kaugküttetorustik 22224 Puurauk</t>
  </si>
  <si>
    <t xml:space="preserve">22225 Veetorn (rajatis) </t>
  </si>
  <si>
    <t>22226 Salvkaev</t>
  </si>
  <si>
    <t>22227 Hüdrant</t>
  </si>
  <si>
    <t xml:space="preserve">22228 Puurkaev </t>
  </si>
  <si>
    <t xml:space="preserve">22229 Muu kohaliku veetorustikuga seotud rajatis </t>
  </si>
  <si>
    <t>22230 Kanalisatsiooniehitised</t>
  </si>
  <si>
    <t xml:space="preserve">22231 Kanalisatsioonitorustik </t>
  </si>
  <si>
    <t>22232 Reovee kollektor</t>
  </si>
  <si>
    <t>22233 Reoveepuhasti</t>
  </si>
  <si>
    <t>22234 Veepumpla</t>
  </si>
  <si>
    <t>22235 Reoveepumpla</t>
  </si>
  <si>
    <t xml:space="preserve">22239 Muu reovee kogumise, puhastamise ja heitvee suublasse juhtimisega seotud rajatis </t>
  </si>
  <si>
    <t>22240 Elektrijaotusvõrgud ja sideliinid</t>
  </si>
  <si>
    <t xml:space="preserve">22241 kuni 1 kV jaotusvõrgu elektri õhuliin </t>
  </si>
  <si>
    <t xml:space="preserve">22242 üle 1 kV ja kuni 35 kV jaotusvõrgu elektri õhuliin </t>
  </si>
  <si>
    <t xml:space="preserve">22243 Elektri maakaabelliin </t>
  </si>
  <si>
    <t xml:space="preserve">22244 Elektri merekaabelliin </t>
  </si>
  <si>
    <t xml:space="preserve">22245 Side õhu- või kaabelliin </t>
  </si>
  <si>
    <t xml:space="preserve">22246 6–35 kV alajaam ja jaotusseade </t>
  </si>
  <si>
    <t xml:space="preserve">22247 Televisioonikaabel või ühisantenn </t>
  </si>
  <si>
    <t xml:space="preserve">22249 Muu kohalik elektrijaotusvõrgu või sideliini rajatis </t>
  </si>
  <si>
    <t>23000 TÖÖSTUSEHITISTE JUURDE KUULUVAD RAJATISED</t>
  </si>
  <si>
    <t>23010 Maavarade kaevandamise ja töötlemise rajatised</t>
  </si>
  <si>
    <t xml:space="preserve">23011 Kaevandusrajatis </t>
  </si>
  <si>
    <t xml:space="preserve">23012 Karjäärirajatis </t>
  </si>
  <si>
    <t>23020 Energiatööstuse rajatised</t>
  </si>
  <si>
    <t xml:space="preserve">23021 Hüdroelektrijaama rajatis </t>
  </si>
  <si>
    <t xml:space="preserve">23022 Soojuselektrijaama rajatis </t>
  </si>
  <si>
    <t xml:space="preserve">23023 Tuuleelektrijaama rajatis </t>
  </si>
  <si>
    <t xml:space="preserve">23024 Tuumaelektrijaama rajatis </t>
  </si>
  <si>
    <t xml:space="preserve">23025 Korsten </t>
  </si>
  <si>
    <t xml:space="preserve">23029 Muu energiatööstuse rajatis </t>
  </si>
  <si>
    <t>23030 Keemiatööstuse rajatised</t>
  </si>
  <si>
    <t xml:space="preserve">23031 Keemiatööstuse rajatis </t>
  </si>
  <si>
    <t>23040 Rasketööstuse rajatis</t>
  </si>
  <si>
    <t xml:space="preserve">23041 Rasketööstuse rajatis </t>
  </si>
  <si>
    <t>23050 Muude tööstusharude rajatised</t>
  </si>
  <si>
    <t xml:space="preserve">23051 Toiduainetetööstuse rajatis </t>
  </si>
  <si>
    <t xml:space="preserve">23052 Ehitusmaterjalide ja -toodete tööstuse rajatis </t>
  </si>
  <si>
    <t xml:space="preserve">23053 Kergetööstuse rajatis </t>
  </si>
  <si>
    <t xml:space="preserve">23054 Puidutööstuse rajatis </t>
  </si>
  <si>
    <t xml:space="preserve">23055 Masina- ja seadmetööstuse rajatis </t>
  </si>
  <si>
    <t xml:space="preserve">23059 Muu nimetamata tööstusharu rajatis </t>
  </si>
  <si>
    <t>24000 MUUD RAJATISED</t>
  </si>
  <si>
    <t>24100 Spordi- ja puhkerajatised</t>
  </si>
  <si>
    <t xml:space="preserve">24110 Staadionid ja spordiväljakud, välja arvatud mängu- ja golfiväljakud (24123), lõbustus- ja puhkepargid (24121)24111 Spordiväljak või staadion </t>
  </si>
  <si>
    <t>24112 Liuväli</t>
  </si>
  <si>
    <t xml:space="preserve">24113 Veespordirajatis, välisujula </t>
  </si>
  <si>
    <t xml:space="preserve">24114 Motodroom, motoringrada </t>
  </si>
  <si>
    <t xml:space="preserve">24115 Velodroom </t>
  </si>
  <si>
    <t xml:space="preserve">24116 Hipodroom </t>
  </si>
  <si>
    <t>24120 Muud spordi- ja puhkerajatised</t>
  </si>
  <si>
    <t xml:space="preserve">24121 Lõbustus- ja puhkepargirajatis </t>
  </si>
  <si>
    <t xml:space="preserve">24122 Botaanikaaia ja loomaaiarajatis </t>
  </si>
  <si>
    <t xml:space="preserve">24123 Golfiväljak </t>
  </si>
  <si>
    <t xml:space="preserve">24124 Supelrannarajatis </t>
  </si>
  <si>
    <t>24125 Trampliin</t>
  </si>
  <si>
    <t xml:space="preserve">24127 Rollerirada </t>
  </si>
  <si>
    <t xml:space="preserve">24128 Spordiotstarbelise sadama rajatis või meremärk </t>
  </si>
  <si>
    <t xml:space="preserve">24129 Muu nimetamata spordi- või puhkerajatis </t>
  </si>
  <si>
    <t>24200 Muud rajatised</t>
  </si>
  <si>
    <t>24210 Erirajatised</t>
  </si>
  <si>
    <t xml:space="preserve">24211 Sisekaitse- või kaitseväerajatis </t>
  </si>
  <si>
    <t>24212 Piirdeaiad ja väravad</t>
  </si>
  <si>
    <t xml:space="preserve">24213 Monument, skulptuur, mälestusmärk, purskkaev </t>
  </si>
  <si>
    <t xml:space="preserve">24214 Eksponeerimisotstarbega rajatis </t>
  </si>
  <si>
    <t xml:space="preserve">24215 Kalmistu </t>
  </si>
  <si>
    <t xml:space="preserve">24216 Prügimäerajatis </t>
  </si>
  <si>
    <t>24219 Muu nimetamata rajatis</t>
  </si>
  <si>
    <t>24220 Laomajandusrajatised</t>
  </si>
  <si>
    <t xml:space="preserve">24221 Rajatis vedel- või gaasikütuse hoidmiseks </t>
  </si>
  <si>
    <t xml:space="preserve">24222 Elevaator või rajatis puisteaine hoidmiseks </t>
  </si>
  <si>
    <t xml:space="preserve">24223 Laoplats või laoväljak </t>
  </si>
  <si>
    <t xml:space="preserve">24229 Muu nimetamata laomajandusrajatis </t>
  </si>
  <si>
    <t>24230 Põllumajanduse, metsa-, jahi- ja kalamajandusrajatised</t>
  </si>
  <si>
    <t>24231 Sõnnikuhoidla rajatis</t>
  </si>
  <si>
    <t>24232 Vesiviljelusehitis (tiigid, basseinid, kiirvoolukanalid, regulaatorid, veekogu kohandamiseks vajalikud rajatised, sisekasvatushooned, haudemajad, kalahoidlad, piirderajatised jms)</t>
  </si>
  <si>
    <t>24233 Rajatis põllumajandussaaduste või loomasööda hoidmiseks</t>
  </si>
  <si>
    <t>Terasferm või -tala</t>
  </si>
  <si>
    <t>Plekkprofiil</t>
  </si>
  <si>
    <t>Vahetäitega sõrestik</t>
  </si>
  <si>
    <t>Plaatmaterjal, sealhulgas tsementkiudplaat</t>
  </si>
  <si>
    <t>Krohv</t>
  </si>
  <si>
    <t>Plekk</t>
  </si>
  <si>
    <t>Katusekivi</t>
  </si>
  <si>
    <t>Looduslik kivi</t>
  </si>
  <si>
    <t>Keraamiline tellis</t>
  </si>
  <si>
    <t>Muu vundament</t>
  </si>
  <si>
    <t>Betoon</t>
  </si>
  <si>
    <t>Puit või laast</t>
  </si>
  <si>
    <t>Tsementkiudplaat</t>
  </si>
  <si>
    <t>Roog või põhk</t>
  </si>
  <si>
    <t>Fassaadiplaat, sealhulgas tsementkiudplaat</t>
  </si>
  <si>
    <t>Palk</t>
  </si>
  <si>
    <t>Bituumen või PVC plaat või rullmaterjal</t>
  </si>
  <si>
    <t>Väike- või suurplokk, näiteks vaht, mull, kergkruus, kärg, betoon</t>
  </si>
  <si>
    <t>Laudis</t>
  </si>
  <si>
    <t>Klaas</t>
  </si>
  <si>
    <t>Mitmekihiline raudbetoonpaneel</t>
  </si>
  <si>
    <t>Metall, sealhulgas plekk või profiilplekk</t>
  </si>
  <si>
    <t>Mitmekihiline teraspaneel</t>
  </si>
  <si>
    <t>Puit, voodrina</t>
  </si>
  <si>
    <t>Puit, palgina</t>
  </si>
  <si>
    <t>Muutuse selgitus</t>
  </si>
  <si>
    <t>Elektripaigaldis</t>
  </si>
  <si>
    <t>VÄLISRAJATISED</t>
  </si>
  <si>
    <t>Ettevalmistus ja lammutus</t>
  </si>
  <si>
    <t>Ettevalmistus ja raadamine</t>
  </si>
  <si>
    <t>Hoonete ja rajatiste kaitse</t>
  </si>
  <si>
    <t>Taimestiku kaitse</t>
  </si>
  <si>
    <t>Tarbepuidu kogumine</t>
  </si>
  <si>
    <t>Likvideeritavate puude kompensatsioon</t>
  </si>
  <si>
    <t>Hoonete ja rajatiste lammutamine</t>
  </si>
  <si>
    <t>Raadamis- ja lammutusjäätmete vedu ja utiliseerimine</t>
  </si>
  <si>
    <t>Hoonealune süvend</t>
  </si>
  <si>
    <t>Pinnase koorimine</t>
  </si>
  <si>
    <t>Kaeved</t>
  </si>
  <si>
    <t>Täited</t>
  </si>
  <si>
    <t>Pinnase vedu</t>
  </si>
  <si>
    <t>Lõhkamine</t>
  </si>
  <si>
    <t>Lõhatud pinnase äravedu</t>
  </si>
  <si>
    <t>Hoonevälised ehitised</t>
  </si>
  <si>
    <t>Estakaadid, kaldteed ja pandused</t>
  </si>
  <si>
    <t>Tugimüürid ja piirded</t>
  </si>
  <si>
    <t>Välistrepid</t>
  </si>
  <si>
    <t>Varikatused</t>
  </si>
  <si>
    <t>Kanalid, kaevud, basseinid, mahutid</t>
  </si>
  <si>
    <t>Laoplatsid, parklad ja nende ehitised</t>
  </si>
  <si>
    <t>Tunnelid</t>
  </si>
  <si>
    <t>Rööbasteed</t>
  </si>
  <si>
    <t>Välisvõrgud</t>
  </si>
  <si>
    <t>Drenaaž ja truubid</t>
  </si>
  <si>
    <t>Väliskanalisatsioon</t>
  </si>
  <si>
    <t>Välisvalgustus</t>
  </si>
  <si>
    <t>Veetorustik</t>
  </si>
  <si>
    <t>Gaasitorustik</t>
  </si>
  <si>
    <t>Küttetorustik</t>
  </si>
  <si>
    <t>Kaabelliinid</t>
  </si>
  <si>
    <t>Sideliinid</t>
  </si>
  <si>
    <t>Kaeved maa-alal</t>
  </si>
  <si>
    <t>Mulded</t>
  </si>
  <si>
    <t>Täide</t>
  </si>
  <si>
    <t>Maa-ala pinnakatted</t>
  </si>
  <si>
    <t>Haljastus</t>
  </si>
  <si>
    <t>Teede ja platside alused</t>
  </si>
  <si>
    <t>Teede ja platside katted</t>
  </si>
  <si>
    <t>Kivi- ja plaatkatted</t>
  </si>
  <si>
    <t>Äärekivid ja sadeveerennid</t>
  </si>
  <si>
    <t>Nõlvakatted</t>
  </si>
  <si>
    <t>Looduslike alade korrastamine</t>
  </si>
  <si>
    <t>Väikeehitised maa-alal</t>
  </si>
  <si>
    <t>Piirded</t>
  </si>
  <si>
    <t>Hoone juurde kuuluv välisvarustus</t>
  </si>
  <si>
    <t>Spordi- ja mänguvarustus</t>
  </si>
  <si>
    <t>Jäätmehooldusvarustus</t>
  </si>
  <si>
    <t>Liiklusalade varustus</t>
  </si>
  <si>
    <t>ALUSED JA VUNDAMENDID</t>
  </si>
  <si>
    <t>Rostvärgid ja taldmikud</t>
  </si>
  <si>
    <t>Liiv- ja killustikalused</t>
  </si>
  <si>
    <t>Betoontarindid</t>
  </si>
  <si>
    <t>Metalltarindid</t>
  </si>
  <si>
    <t>Müüritis</t>
  </si>
  <si>
    <t>Elemendid</t>
  </si>
  <si>
    <t>Sooja- ja hüdroisolatsioon</t>
  </si>
  <si>
    <t>Vundamendid</t>
  </si>
  <si>
    <t>Vundamentide liiv- ja killustikalused</t>
  </si>
  <si>
    <t>Monoliitsest r/b-st alusmüürid, soklid, vundamenditalad</t>
  </si>
  <si>
    <t>Metalltarindid alusmüüritistes, soklites ja vundamenditalades</t>
  </si>
  <si>
    <t>Alusmüüritised, soklid- ja vundamenditalad</t>
  </si>
  <si>
    <t>Elementidest alusmüürid, soklid, vundamenditalad</t>
  </si>
  <si>
    <t>Alustarindite sooja- ja hüdroisolatsioon</t>
  </si>
  <si>
    <t xml:space="preserve">Aluspõrandad </t>
  </si>
  <si>
    <t>Aluspõrandate elemendid</t>
  </si>
  <si>
    <t>Aluspõrandate puittarindid</t>
  </si>
  <si>
    <t>Vuugid</t>
  </si>
  <si>
    <t>Vaiad ja tugevdustarindid</t>
  </si>
  <si>
    <t>Kaevikute toestus</t>
  </si>
  <si>
    <t>Ehitusaegne veetõrje</t>
  </si>
  <si>
    <t>Rammvaiad</t>
  </si>
  <si>
    <t>Koht- ja puurvaiad</t>
  </si>
  <si>
    <t>Pinnaseankrud ja injekteerimine</t>
  </si>
  <si>
    <t>Pinnase tugevdamine</t>
  </si>
  <si>
    <t>Vundamentide tugevdustarindid ja toed</t>
  </si>
  <si>
    <t>Eritarindid</t>
  </si>
  <si>
    <t>KANDETARINDID</t>
  </si>
  <si>
    <t>Metallkarkass</t>
  </si>
  <si>
    <t>Metalltarindite pinnatöötlus</t>
  </si>
  <si>
    <t>Katuse profiilplekk</t>
  </si>
  <si>
    <t>Kandvad ja välisseinad</t>
  </si>
  <si>
    <t>Monoliitsest betoonist tarindid</t>
  </si>
  <si>
    <t>Monteeritavast betoonist tarindid</t>
  </si>
  <si>
    <t>Müüritised</t>
  </si>
  <si>
    <t>Seinte elemendid</t>
  </si>
  <si>
    <t>Seinte puittarindid</t>
  </si>
  <si>
    <t>Sooja-, heli- ja hüdroisolatsioon</t>
  </si>
  <si>
    <t>Seinte fassaadikatted</t>
  </si>
  <si>
    <t>Vahe- ja katuslaed</t>
  </si>
  <si>
    <t>Lagede elemendid</t>
  </si>
  <si>
    <t>Puittarindid</t>
  </si>
  <si>
    <t>Trepielemendid</t>
  </si>
  <si>
    <t>Treppide elemendid</t>
  </si>
  <si>
    <t>Ruumelemendid</t>
  </si>
  <si>
    <t>FASSAADIELEMENDID JA KATUSED</t>
  </si>
  <si>
    <t>Klaasfassaadid, vitriinid ja eriaknad</t>
  </si>
  <si>
    <t>Klaasfassaadid</t>
  </si>
  <si>
    <t>Alumiiniumfassaadid</t>
  </si>
  <si>
    <t>Terasfassaadid</t>
  </si>
  <si>
    <t>Klaasplokist aknad</t>
  </si>
  <si>
    <t>Suitsuluugid, katusaknad</t>
  </si>
  <si>
    <t>Puidust eriaknad</t>
  </si>
  <si>
    <t>PVC eriaknad</t>
  </si>
  <si>
    <t>Aknad</t>
  </si>
  <si>
    <t>Aknalauad</t>
  </si>
  <si>
    <t>Alumiiniumaknad</t>
  </si>
  <si>
    <t>Terasaknad</t>
  </si>
  <si>
    <t>Puit- ja puitalumiiniumaknad</t>
  </si>
  <si>
    <t>PVC aknad</t>
  </si>
  <si>
    <t>Välisuksed ja väravad</t>
  </si>
  <si>
    <t>Lukustus ja varustus</t>
  </si>
  <si>
    <t>Alumiiniumuksed ja -väravad</t>
  </si>
  <si>
    <t>Terasuksed ja -väravad</t>
  </si>
  <si>
    <t>Täisklaasuksed</t>
  </si>
  <si>
    <t>Puituksed ja -väravad</t>
  </si>
  <si>
    <t>PVC uksed</t>
  </si>
  <si>
    <t>Rõdud ja terrassid</t>
  </si>
  <si>
    <t>Pinnakatted</t>
  </si>
  <si>
    <t>Üksikelemendid</t>
  </si>
  <si>
    <t>Piirded ja käiguteed</t>
  </si>
  <si>
    <t>Hooldusplatvormid, sillad, käiguteed</t>
  </si>
  <si>
    <t>Klaasist piirded</t>
  </si>
  <si>
    <t>Metallist piirded</t>
  </si>
  <si>
    <t>Elementtrepid</t>
  </si>
  <si>
    <t>Puidust piirded</t>
  </si>
  <si>
    <t>Katusetarindid</t>
  </si>
  <si>
    <t>Tasanduskihid</t>
  </si>
  <si>
    <t>Katusekatted</t>
  </si>
  <si>
    <t>RUUMITARINDID JA PINNAKATTED</t>
  </si>
  <si>
    <t>Vaheseinad</t>
  </si>
  <si>
    <t>Värvkatted</t>
  </si>
  <si>
    <t>Klaasvaheseinad</t>
  </si>
  <si>
    <t>Metallvaheseinad</t>
  </si>
  <si>
    <t>Laotud vaheseinad</t>
  </si>
  <si>
    <t>Elementvaheseinad</t>
  </si>
  <si>
    <t>Puit- ja kipsplaatvaheseinad</t>
  </si>
  <si>
    <t>PVC vaheseinad</t>
  </si>
  <si>
    <t>Siseaknad</t>
  </si>
  <si>
    <t>Siseuksed</t>
  </si>
  <si>
    <t>Alumiiniumuksed</t>
  </si>
  <si>
    <t>Terasuksed</t>
  </si>
  <si>
    <t>Klaasuksed</t>
  </si>
  <si>
    <t>Puituksed</t>
  </si>
  <si>
    <t>Siseseinte pinnakatted</t>
  </si>
  <si>
    <t>Betoonist elemendid</t>
  </si>
  <si>
    <t>Metall ja plekk-katted</t>
  </si>
  <si>
    <t>Krohv- ja tasandus</t>
  </si>
  <si>
    <t>Plaatkatted</t>
  </si>
  <si>
    <t>Puitvooderdus</t>
  </si>
  <si>
    <t>Looduskivivooder</t>
  </si>
  <si>
    <t>Lageda pinnakatted</t>
  </si>
  <si>
    <t>Betoonlagede tasandus</t>
  </si>
  <si>
    <t>Lagede metall- ja plekk-katted, ripplaed</t>
  </si>
  <si>
    <t>Lagede krohv- ja tasandus</t>
  </si>
  <si>
    <t>Puidust laed, kipsplaatlaed</t>
  </si>
  <si>
    <t>Lagede sooja-, heli- ja hüdroisolatsioon</t>
  </si>
  <si>
    <t>Treppide pinnakatted</t>
  </si>
  <si>
    <t>Astmete tasandus</t>
  </si>
  <si>
    <t>Astmete epokatted ja pinnakõvendid</t>
  </si>
  <si>
    <t>Astmete plaatkatted</t>
  </si>
  <si>
    <t>Trepiliistud</t>
  </si>
  <si>
    <t>Astmete puitkatted</t>
  </si>
  <si>
    <t>Astmete rullkatted</t>
  </si>
  <si>
    <t>Põrandad ja põrandakatted</t>
  </si>
  <si>
    <t>Põrandatasandus</t>
  </si>
  <si>
    <t>Epokatted ja pinnakõvendid</t>
  </si>
  <si>
    <t>Põranda katteplaadid, restid, vuugid jm</t>
  </si>
  <si>
    <t>Plaatpõrandad</t>
  </si>
  <si>
    <t>Puitpõrandad</t>
  </si>
  <si>
    <t>Rullmaterjalist põrandakatted, vaibad</t>
  </si>
  <si>
    <t>Eriruumide pinnakatted</t>
  </si>
  <si>
    <t>SISUSTUS, INVENTAR, SEADMED</t>
  </si>
  <si>
    <t xml:space="preserve">Sisustus ja mööbel </t>
  </si>
  <si>
    <t>Inventar</t>
  </si>
  <si>
    <t>Seadmed ja masinad</t>
  </si>
  <si>
    <t>Eriseadmete komplektid</t>
  </si>
  <si>
    <t>Jaotus- ja erivaheseinad</t>
  </si>
  <si>
    <t>WC vaheseinad</t>
  </si>
  <si>
    <t>Metallist erivaheseinad</t>
  </si>
  <si>
    <t>Moodulvaheseinad</t>
  </si>
  <si>
    <t>Puidust erivaheseinad</t>
  </si>
  <si>
    <t>PVC erivaheseinad</t>
  </si>
  <si>
    <t>Tõste- ja teisaldusseadmed</t>
  </si>
  <si>
    <t>Liftid</t>
  </si>
  <si>
    <t>Eskalaatorid, rambid</t>
  </si>
  <si>
    <t>Laadimissillad, tõstukid</t>
  </si>
  <si>
    <t>Lõõrid, korstnad ja küttekolded</t>
  </si>
  <si>
    <t>TEHNOSÜSTEEMID</t>
  </si>
  <si>
    <t>Veevarustus ja kanalisatsioon</t>
  </si>
  <si>
    <t>Veevarustus</t>
  </si>
  <si>
    <t>Kanalisatsioon</t>
  </si>
  <si>
    <t>Sanitaartehnika seadmed</t>
  </si>
  <si>
    <t>Küte, ventilatsioon ja jahutus</t>
  </si>
  <si>
    <t>Küttetorustikud</t>
  </si>
  <si>
    <t>Küttekehad</t>
  </si>
  <si>
    <t>Katlamajad, soojasõlmed, boilerid</t>
  </si>
  <si>
    <t>Ventilatsiooniseadmed</t>
  </si>
  <si>
    <t>Ventilatsioonitorustikud</t>
  </si>
  <si>
    <t>Jahutusseadmed</t>
  </si>
  <si>
    <t>Jahutustorustikud</t>
  </si>
  <si>
    <t>Tuletõrjevarustus</t>
  </si>
  <si>
    <t>Sprinkleri torustikud ja armatuur</t>
  </si>
  <si>
    <t>Sprinklerseadmed</t>
  </si>
  <si>
    <t>Tuletõrjeveevarustuse torustikud</t>
  </si>
  <si>
    <t>Tulekustutusseadmed</t>
  </si>
  <si>
    <t>Gaaskustutussüsteemid</t>
  </si>
  <si>
    <t>Tugevvoolupaigaldis</t>
  </si>
  <si>
    <t>Elektri peajaotussüsteemid</t>
  </si>
  <si>
    <t>Kaabliteed</t>
  </si>
  <si>
    <t>Kaabeldus</t>
  </si>
  <si>
    <t>Valgustussüsteemid</t>
  </si>
  <si>
    <t>Elektriküte, installatsioonimaterjalid</t>
  </si>
  <si>
    <t>Varutoiteseadmed</t>
  </si>
  <si>
    <t>Nõrkvoolupaigaldis ja automaatika</t>
  </si>
  <si>
    <t>Hooneautomaatika</t>
  </si>
  <si>
    <t>Tootmisseadmete automaatika</t>
  </si>
  <si>
    <t>Andmevõrgud, telefoni- ja infoedastussüsteemid</t>
  </si>
  <si>
    <t>Turvasüsteemid</t>
  </si>
  <si>
    <t>EHITUSPLATSI KORRALDUSKULUD</t>
  </si>
  <si>
    <t>Ajutised ehitised ehitusplatsil</t>
  </si>
  <si>
    <t>Soojakud ja olmeruumid</t>
  </si>
  <si>
    <t>Teed ja laod</t>
  </si>
  <si>
    <t>Kraanateed</t>
  </si>
  <si>
    <t>Seadmeplatsid ja töökohad</t>
  </si>
  <si>
    <t>Piirded ja reklaamtahvlid</t>
  </si>
  <si>
    <t>Ehitiste kaitse</t>
  </si>
  <si>
    <t>Tööohutusmeetmed</t>
  </si>
  <si>
    <t>Tellingud, lavad ja tõstukid</t>
  </si>
  <si>
    <t>Ajutised tehnosüsteemid</t>
  </si>
  <si>
    <t>Vesi ja kanalisatsioon</t>
  </si>
  <si>
    <t>Valgustus</t>
  </si>
  <si>
    <t>Side ja infosüsteemid</t>
  </si>
  <si>
    <t>Ajutine küte</t>
  </si>
  <si>
    <t>Masinad ja seadmed</t>
  </si>
  <si>
    <t>Betooni- ja segusõlmed</t>
  </si>
  <si>
    <t>Mobiilkraanad</t>
  </si>
  <si>
    <t>Tornkraanad</t>
  </si>
  <si>
    <t>Ehitusliftid</t>
  </si>
  <si>
    <t>Betoonipumbad</t>
  </si>
  <si>
    <t>Tööriistad ja instrumendid</t>
  </si>
  <si>
    <t>Abimaterjalid</t>
  </si>
  <si>
    <t>Energiakulu</t>
  </si>
  <si>
    <t>Elektrikulu</t>
  </si>
  <si>
    <t>Veekulu</t>
  </si>
  <si>
    <t>Gaasikulu</t>
  </si>
  <si>
    <t>Kütteõlikulu</t>
  </si>
  <si>
    <t>Kaugküte</t>
  </si>
  <si>
    <t>Veod</t>
  </si>
  <si>
    <t>Materjalide vedu</t>
  </si>
  <si>
    <t>Seadmete ja masinate vedu</t>
  </si>
  <si>
    <t>Töötajate vedu</t>
  </si>
  <si>
    <t>Jäätmekäitlus</t>
  </si>
  <si>
    <t>EHITUSPLATSI ÜLDKULUD</t>
  </si>
  <si>
    <t>Juhtimiskulud</t>
  </si>
  <si>
    <t>ITP palgad</t>
  </si>
  <si>
    <t>Kontori ülalpidamiskulud</t>
  </si>
  <si>
    <t>Abitööliste palgad</t>
  </si>
  <si>
    <t>Proovide võtmine ja katsetamine</t>
  </si>
  <si>
    <t>Valve</t>
  </si>
  <si>
    <t>Esinduskulud</t>
  </si>
  <si>
    <t>Koolitus</t>
  </si>
  <si>
    <t>Kulud abistavatele tegevustele</t>
  </si>
  <si>
    <t>Mõõtmine</t>
  </si>
  <si>
    <t>Parandus- ja remonditööd</t>
  </si>
  <si>
    <t>Ruumide korrashoid</t>
  </si>
  <si>
    <t>Ehitusplatsi korrashoid</t>
  </si>
  <si>
    <t>Lõplik koristamine</t>
  </si>
  <si>
    <t>Erikulud seoses tegevusega välisriikides</t>
  </si>
  <si>
    <t>Talvised lisakulud</t>
  </si>
  <si>
    <t>Lume- ja jääkoristus</t>
  </si>
  <si>
    <t>Ajutine täiendav soojaisolatsioon</t>
  </si>
  <si>
    <t>Hoonete kütmine ja kuivatamine</t>
  </si>
  <si>
    <t>Ehitise tarindite soojendamine</t>
  </si>
  <si>
    <t>Lepingu erikulud</t>
  </si>
  <si>
    <t>Ehitustööde kindlustus</t>
  </si>
  <si>
    <t>Ehitusaegsed rahastamiskulud</t>
  </si>
  <si>
    <t>Garantiiaja tagatis, -kindlustus</t>
  </si>
  <si>
    <t>Garantiiaja parandustööd</t>
  </si>
  <si>
    <t>Ehitusplatsi rent</t>
  </si>
  <si>
    <t>Akteeritud 
kokku (EUR)</t>
  </si>
  <si>
    <t>Eelarve jääk
(EUR)</t>
  </si>
  <si>
    <t>+,-
(EUR)</t>
  </si>
  <si>
    <t>Kulud 1
(EUR)</t>
  </si>
  <si>
    <t>Kulud 2
(EUR)</t>
  </si>
  <si>
    <t>Kulud 3
(EUR)</t>
  </si>
  <si>
    <t>Kulud 4
(EUR)</t>
  </si>
  <si>
    <t>Kulud 5
(EUR)</t>
  </si>
  <si>
    <t>Kulud 6
(EUR)</t>
  </si>
  <si>
    <t>Kulud 7
(EUR)</t>
  </si>
  <si>
    <t>Kulud 8
(EUR)</t>
  </si>
  <si>
    <t>Kulud + KM (EUR):</t>
  </si>
  <si>
    <t>Taotleja:</t>
  </si>
  <si>
    <t>?</t>
  </si>
  <si>
    <t>Investeeringutoetuse viitenumber</t>
  </si>
  <si>
    <t>Tagasi</t>
  </si>
  <si>
    <t xml:space="preserve">Tagasi </t>
  </si>
  <si>
    <t>Piksekaitse ja maandus</t>
  </si>
  <si>
    <t>Käibemaks (20%):</t>
  </si>
  <si>
    <t xml:space="preserve">Kui projekti elluviimisel tuleb ette eelarvemuudatus siis viiakse muudatus sisse eelarve täitmise vormi kolmanda jao neljandas veerus „+, - (EUR)“ (algset eelarvet muuta ei tohi). Kui eelarve rida suureneb siis tuleb eelarve muudatuse veergu märkida positiivne väärtus, kui väheneb siis miinus märgiga väärtus. </t>
  </si>
  <si>
    <t xml:space="preserve">Kulud kokku (EUR): </t>
  </si>
  <si>
    <t>Ühiku maksumus
 (EUR)</t>
  </si>
  <si>
    <t>Maksumus  
(EUR)</t>
  </si>
  <si>
    <t>Nuumveised</t>
  </si>
  <si>
    <t>Lihaveised</t>
  </si>
  <si>
    <t>Võõrdepõrsad</t>
  </si>
  <si>
    <t>Muud loetlemata loomad</t>
  </si>
  <si>
    <t>Muu põllumajanduslik ehitis</t>
  </si>
  <si>
    <t>EHITUSTEGEVUSE KULUD</t>
  </si>
  <si>
    <t>EHITUSTEGEVUSE KULUDE VORMI TÄITMISE JUHEND</t>
  </si>
  <si>
    <t xml:space="preserve">Ehitustegevuse kulude vorm tuleb PRIA-le esitada elektroonselt Microsoft Excel tarkvaraga töödeldavas vormingus. Andmete esitamine mõnes teises formaadis (*.pdf, *.doc, jne) ei ole lubatud. </t>
  </si>
  <si>
    <t>Kui maksetaotlus hõlmab endas mitut tööde üleandmis-vastuvõtmise akti siis tuleb kulud ühte veergu (vastavalt siis kulud 1... kulud 8) summeerida. Iga järgneva maksetaotlusega täiendab taotleja järgnevate aktidega sama vormi. (Joonis nr 2)</t>
  </si>
  <si>
    <t>Joonis nr 3 Ehitustegevuse kulud vorm - kontroll + muudatused</t>
  </si>
  <si>
    <t>Joonis nr 2 Ehitustegevuse kulud vorm - kulude deklareerimine</t>
  </si>
  <si>
    <t>Joonis nr 1 Ehitustegevuse kulud vorm - eelarve osa</t>
  </si>
  <si>
    <t>Sooja-ja hüdroisolatsioon</t>
  </si>
  <si>
    <t>Ehitustegevuse kulude vormil tuleb märkida taotleja ja investeeringuobjekti andmed (Joonis nr 1). Lisaks taotleja ja investeeringuobjekti andmetele tuleb pakkumuse vormilt üle kanda ehitustegevuse eelarve.</t>
  </si>
  <si>
    <t>Taotleja registrikood: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</si>
</sst>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€&quot;"/>
    <numFmt numFmtId="173" formatCode="#,##0.00\ &quot;€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8"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name val="Roboto Condensed"/>
      <family val="0"/>
    </font>
    <font>
      <b/>
      <sz val="11"/>
      <name val="Roboto Condensed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Roboto Condensed Light"/>
      <family val="0"/>
    </font>
    <font>
      <sz val="12"/>
      <color indexed="8"/>
      <name val="Times New Roman"/>
      <family val="1"/>
    </font>
    <font>
      <sz val="11"/>
      <color indexed="10"/>
      <name val="Roboto Condensed Light"/>
      <family val="0"/>
    </font>
    <font>
      <sz val="11"/>
      <color indexed="9"/>
      <name val="Roboto Condensed"/>
      <family val="0"/>
    </font>
    <font>
      <sz val="11"/>
      <color indexed="8"/>
      <name val="Roboto Condensed"/>
      <family val="0"/>
    </font>
    <font>
      <b/>
      <sz val="11"/>
      <color indexed="10"/>
      <name val="Roboto Condensed"/>
      <family val="0"/>
    </font>
    <font>
      <b/>
      <sz val="11"/>
      <color indexed="8"/>
      <name val="Roboto Condensed"/>
      <family val="0"/>
    </font>
    <font>
      <b/>
      <sz val="11"/>
      <color indexed="9"/>
      <name val="Arial"/>
      <family val="2"/>
    </font>
    <font>
      <b/>
      <sz val="11"/>
      <color indexed="9"/>
      <name val="Roboto Condensed"/>
      <family val="0"/>
    </font>
    <font>
      <b/>
      <sz val="12"/>
      <color indexed="8"/>
      <name val="Roboto Condensed"/>
      <family val="0"/>
    </font>
    <font>
      <b/>
      <sz val="11"/>
      <color indexed="8"/>
      <name val="Roboto Condensed Light"/>
      <family val="0"/>
    </font>
    <font>
      <sz val="10"/>
      <color indexed="8"/>
      <name val="Roboto Condensed"/>
      <family val="0"/>
    </font>
    <font>
      <sz val="9"/>
      <color indexed="8"/>
      <name val="Roboto Condense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Roboto Condensed Light"/>
      <family val="0"/>
    </font>
    <font>
      <sz val="12"/>
      <color rgb="FF000000"/>
      <name val="Times New Roman"/>
      <family val="1"/>
    </font>
    <font>
      <sz val="11"/>
      <color rgb="FFFF0000"/>
      <name val="Roboto Condensed Light"/>
      <family val="0"/>
    </font>
    <font>
      <sz val="11"/>
      <color theme="0"/>
      <name val="Roboto Condensed"/>
      <family val="0"/>
    </font>
    <font>
      <sz val="11"/>
      <color rgb="FF000000"/>
      <name val="Roboto Condensed"/>
      <family val="0"/>
    </font>
    <font>
      <b/>
      <sz val="11"/>
      <color rgb="FFFF0000"/>
      <name val="Roboto Condensed"/>
      <family val="0"/>
    </font>
    <font>
      <b/>
      <sz val="11"/>
      <color rgb="FF000000"/>
      <name val="Roboto Condensed"/>
      <family val="0"/>
    </font>
    <font>
      <b/>
      <sz val="11"/>
      <color theme="1"/>
      <name val="Roboto Condensed"/>
      <family val="0"/>
    </font>
    <font>
      <sz val="11"/>
      <color theme="1"/>
      <name val="Roboto Condensed"/>
      <family val="0"/>
    </font>
    <font>
      <b/>
      <sz val="11"/>
      <color theme="0"/>
      <name val="Arial"/>
      <family val="2"/>
    </font>
    <font>
      <b/>
      <sz val="11"/>
      <color theme="0"/>
      <name val="Roboto Condensed"/>
      <family val="0"/>
    </font>
    <font>
      <b/>
      <sz val="12"/>
      <color rgb="FF000000"/>
      <name val="Roboto Condensed"/>
      <family val="0"/>
    </font>
    <font>
      <b/>
      <sz val="11"/>
      <color rgb="FF000000"/>
      <name val="Roboto Condensed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55" fillId="0" borderId="0" xfId="0" applyFont="1" applyAlignment="1">
      <alignment/>
    </xf>
    <xf numFmtId="0" fontId="55" fillId="0" borderId="0" xfId="0" applyFont="1" applyAlignment="1">
      <alignment horizontal="justify" vertical="justify"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47" fillId="0" borderId="0" xfId="53" applyAlignment="1">
      <alignment horizontal="center" vertical="center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59" fillId="0" borderId="0" xfId="0" applyFont="1" applyFill="1" applyAlignment="1" applyProtection="1">
      <alignment/>
      <protection locked="0"/>
    </xf>
    <xf numFmtId="0" fontId="59" fillId="0" borderId="0" xfId="0" applyFont="1" applyBorder="1" applyAlignment="1" applyProtection="1">
      <alignment/>
      <protection locked="0"/>
    </xf>
    <xf numFmtId="0" fontId="59" fillId="0" borderId="0" xfId="0" applyFont="1" applyAlignment="1" applyProtection="1">
      <alignment horizontal="center"/>
      <protection locked="0"/>
    </xf>
    <xf numFmtId="0" fontId="60" fillId="0" borderId="0" xfId="0" applyFont="1" applyFill="1" applyBorder="1" applyAlignment="1" applyProtection="1">
      <alignment horizontal="center"/>
      <protection locked="0"/>
    </xf>
    <xf numFmtId="2" fontId="59" fillId="0" borderId="0" xfId="0" applyNumberFormat="1" applyFont="1" applyAlignment="1" applyProtection="1">
      <alignment horizontal="center"/>
      <protection locked="0"/>
    </xf>
    <xf numFmtId="0" fontId="61" fillId="0" borderId="0" xfId="0" applyFont="1" applyFill="1" applyAlignment="1" applyProtection="1">
      <alignment horizontal="center"/>
      <protection locked="0"/>
    </xf>
    <xf numFmtId="1" fontId="61" fillId="0" borderId="0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 applyProtection="1">
      <alignment horizontal="center" vertical="center"/>
      <protection locked="0"/>
    </xf>
    <xf numFmtId="0" fontId="60" fillId="0" borderId="0" xfId="0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 horizontal="center"/>
      <protection locked="0"/>
    </xf>
    <xf numFmtId="0" fontId="59" fillId="0" borderId="0" xfId="0" applyFont="1" applyBorder="1" applyAlignment="1" applyProtection="1">
      <alignment horizontal="center" vertical="center"/>
      <protection locked="0"/>
    </xf>
    <xf numFmtId="2" fontId="59" fillId="0" borderId="0" xfId="0" applyNumberFormat="1" applyFont="1" applyBorder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horizontal="right" vertical="center"/>
      <protection locked="0"/>
    </xf>
    <xf numFmtId="0" fontId="59" fillId="0" borderId="0" xfId="0" applyFont="1" applyBorder="1" applyAlignment="1" applyProtection="1">
      <alignment horizontal="right" vertical="center"/>
      <protection locked="0"/>
    </xf>
    <xf numFmtId="0" fontId="59" fillId="0" borderId="0" xfId="0" applyFont="1" applyFill="1" applyBorder="1" applyAlignment="1" applyProtection="1">
      <alignment vertical="center"/>
      <protection locked="0"/>
    </xf>
    <xf numFmtId="4" fontId="61" fillId="0" borderId="0" xfId="0" applyNumberFormat="1" applyFont="1" applyFill="1" applyBorder="1" applyAlignment="1" applyProtection="1">
      <alignment horizontal="center" vertical="center"/>
      <protection locked="0"/>
    </xf>
    <xf numFmtId="172" fontId="59" fillId="0" borderId="0" xfId="0" applyNumberFormat="1" applyFont="1" applyFill="1" applyBorder="1" applyAlignment="1" applyProtection="1">
      <alignment horizontal="center" vertical="center"/>
      <protection locked="0"/>
    </xf>
    <xf numFmtId="3" fontId="61" fillId="0" borderId="0" xfId="0" applyNumberFormat="1" applyFont="1" applyFill="1" applyBorder="1" applyAlignment="1" applyProtection="1">
      <alignment horizontal="center" vertical="center"/>
      <protection locked="0"/>
    </xf>
    <xf numFmtId="10" fontId="59" fillId="0" borderId="0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 applyProtection="1">
      <alignment vertical="center"/>
      <protection locked="0"/>
    </xf>
    <xf numFmtId="0" fontId="62" fillId="0" borderId="0" xfId="0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 applyProtection="1">
      <alignment horizontal="center" vertical="center" wrapText="1"/>
      <protection locked="0"/>
    </xf>
    <xf numFmtId="4" fontId="62" fillId="0" borderId="0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/>
      <protection locked="0"/>
    </xf>
    <xf numFmtId="0" fontId="59" fillId="0" borderId="0" xfId="0" applyFont="1" applyFill="1" applyBorder="1" applyAlignment="1" applyProtection="1">
      <alignment/>
      <protection locked="0"/>
    </xf>
    <xf numFmtId="4" fontId="59" fillId="0" borderId="0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59" fillId="0" borderId="10" xfId="0" applyFont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0" fontId="59" fillId="0" borderId="10" xfId="0" applyFont="1" applyFill="1" applyBorder="1" applyAlignment="1" applyProtection="1">
      <alignment horizontal="center"/>
      <protection locked="0"/>
    </xf>
    <xf numFmtId="2" fontId="59" fillId="0" borderId="10" xfId="0" applyNumberFormat="1" applyFont="1" applyFill="1" applyBorder="1" applyAlignment="1" applyProtection="1">
      <alignment horizontal="center"/>
      <protection locked="0"/>
    </xf>
    <xf numFmtId="4" fontId="63" fillId="0" borderId="0" xfId="0" applyNumberFormat="1" applyFont="1" applyFill="1" applyBorder="1" applyAlignment="1" applyProtection="1">
      <alignment horizontal="center" vertical="center"/>
      <protection locked="0"/>
    </xf>
    <xf numFmtId="0" fontId="62" fillId="0" borderId="10" xfId="0" applyFont="1" applyFill="1" applyBorder="1" applyAlignment="1" applyProtection="1">
      <alignment horizontal="center" vertical="center"/>
      <protection locked="0"/>
    </xf>
    <xf numFmtId="2" fontId="62" fillId="0" borderId="10" xfId="0" applyNumberFormat="1" applyFont="1" applyFill="1" applyBorder="1" applyAlignment="1" applyProtection="1">
      <alignment horizontal="center" vertical="center"/>
      <protection locked="0"/>
    </xf>
    <xf numFmtId="0" fontId="63" fillId="0" borderId="10" xfId="0" applyFont="1" applyFill="1" applyBorder="1" applyAlignment="1" applyProtection="1">
      <alignment horizontal="center" vertical="center"/>
      <protection locked="0"/>
    </xf>
    <xf numFmtId="2" fontId="6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62" fillId="10" borderId="10" xfId="0" applyFont="1" applyFill="1" applyBorder="1" applyAlignment="1" applyProtection="1">
      <alignment vertical="center"/>
      <protection hidden="1"/>
    </xf>
    <xf numFmtId="0" fontId="59" fillId="10" borderId="10" xfId="0" applyFont="1" applyFill="1" applyBorder="1" applyAlignment="1" applyProtection="1">
      <alignment horizontal="center" vertical="center"/>
      <protection hidden="1"/>
    </xf>
    <xf numFmtId="0" fontId="2" fillId="10" borderId="10" xfId="0" applyFont="1" applyFill="1" applyBorder="1" applyAlignment="1" applyProtection="1">
      <alignment/>
      <protection hidden="1"/>
    </xf>
    <xf numFmtId="2" fontId="62" fillId="10" borderId="10" xfId="0" applyNumberFormat="1" applyFont="1" applyFill="1" applyBorder="1" applyAlignment="1" applyProtection="1">
      <alignment horizontal="center" vertical="center"/>
      <protection hidden="1"/>
    </xf>
    <xf numFmtId="2" fontId="2" fillId="10" borderId="10" xfId="0" applyNumberFormat="1" applyFont="1" applyFill="1" applyBorder="1" applyAlignment="1" applyProtection="1">
      <alignment horizontal="center" vertical="center"/>
      <protection hidden="1"/>
    </xf>
    <xf numFmtId="0" fontId="64" fillId="33" borderId="0" xfId="53" applyFont="1" applyFill="1" applyBorder="1" applyAlignment="1" applyProtection="1">
      <alignment horizontal="center" vertical="center"/>
      <protection locked="0"/>
    </xf>
    <xf numFmtId="0" fontId="65" fillId="33" borderId="0" xfId="53" applyFont="1" applyFill="1" applyBorder="1" applyAlignment="1" applyProtection="1">
      <alignment horizontal="center" vertical="center"/>
      <protection locked="0"/>
    </xf>
    <xf numFmtId="0" fontId="62" fillId="10" borderId="10" xfId="0" applyFont="1" applyFill="1" applyBorder="1" applyAlignment="1" applyProtection="1">
      <alignment horizontal="center" vertical="center" wrapText="1"/>
      <protection hidden="1"/>
    </xf>
    <xf numFmtId="2" fontId="62" fillId="10" borderId="10" xfId="0" applyNumberFormat="1" applyFont="1" applyFill="1" applyBorder="1" applyAlignment="1" applyProtection="1">
      <alignment horizontal="center" vertical="center" wrapText="1"/>
      <protection hidden="1"/>
    </xf>
    <xf numFmtId="0" fontId="59" fillId="0" borderId="0" xfId="0" applyFont="1" applyBorder="1" applyAlignment="1" applyProtection="1">
      <alignment vertical="center"/>
      <protection locked="0"/>
    </xf>
    <xf numFmtId="0" fontId="61" fillId="0" borderId="11" xfId="0" applyFont="1" applyBorder="1" applyAlignment="1" applyProtection="1">
      <alignment vertical="center"/>
      <protection locked="0"/>
    </xf>
    <xf numFmtId="0" fontId="61" fillId="0" borderId="11" xfId="0" applyFont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61" fillId="10" borderId="10" xfId="0" applyFont="1" applyFill="1" applyBorder="1" applyAlignment="1" applyProtection="1">
      <alignment horizontal="center" vertical="center" wrapText="1"/>
      <protection hidden="1"/>
    </xf>
    <xf numFmtId="0" fontId="61" fillId="10" borderId="10" xfId="0" applyFont="1" applyFill="1" applyBorder="1" applyAlignment="1" applyProtection="1">
      <alignment horizontal="center" vertical="center"/>
      <protection hidden="1"/>
    </xf>
    <xf numFmtId="2" fontId="61" fillId="10" borderId="10" xfId="0" applyNumberFormat="1" applyFont="1" applyFill="1" applyBorder="1" applyAlignment="1" applyProtection="1">
      <alignment horizontal="center" vertical="center" wrapText="1"/>
      <protection hidden="1"/>
    </xf>
    <xf numFmtId="2" fontId="61" fillId="10" borderId="10" xfId="0" applyNumberFormat="1" applyFont="1" applyFill="1" applyBorder="1" applyAlignment="1" applyProtection="1" quotePrefix="1">
      <alignment horizontal="center" vertical="center" wrapText="1"/>
      <protection hidden="1"/>
    </xf>
    <xf numFmtId="10" fontId="61" fillId="10" borderId="10" xfId="0" applyNumberFormat="1" applyFont="1" applyFill="1" applyBorder="1" applyAlignment="1" applyProtection="1">
      <alignment horizontal="center" vertical="center"/>
      <protection hidden="1"/>
    </xf>
    <xf numFmtId="2" fontId="61" fillId="10" borderId="12" xfId="0" applyNumberFormat="1" applyFont="1" applyFill="1" applyBorder="1" applyAlignment="1" applyProtection="1">
      <alignment horizontal="center" vertical="center" wrapText="1"/>
      <protection hidden="1"/>
    </xf>
    <xf numFmtId="2" fontId="61" fillId="10" borderId="12" xfId="0" applyNumberFormat="1" applyFont="1" applyFill="1" applyBorder="1" applyAlignment="1" applyProtection="1" quotePrefix="1">
      <alignment horizontal="center" vertical="center" wrapText="1"/>
      <protection hidden="1"/>
    </xf>
    <xf numFmtId="0" fontId="61" fillId="10" borderId="12" xfId="0" applyFont="1" applyFill="1" applyBorder="1" applyAlignment="1" applyProtection="1">
      <alignment horizontal="center" vertical="center" wrapText="1"/>
      <protection hidden="1"/>
    </xf>
    <xf numFmtId="10" fontId="62" fillId="10" borderId="10" xfId="0" applyNumberFormat="1" applyFont="1" applyFill="1" applyBorder="1" applyAlignment="1" applyProtection="1">
      <alignment horizontal="center" vertical="center"/>
      <protection hidden="1"/>
    </xf>
    <xf numFmtId="0" fontId="62" fillId="10" borderId="13" xfId="0" applyFont="1" applyFill="1" applyBorder="1" applyAlignment="1" applyProtection="1">
      <alignment horizontal="center" vertical="center"/>
      <protection hidden="1"/>
    </xf>
    <xf numFmtId="0" fontId="59" fillId="10" borderId="10" xfId="0" applyFont="1" applyFill="1" applyBorder="1" applyAlignment="1" applyProtection="1">
      <alignment/>
      <protection hidden="1"/>
    </xf>
    <xf numFmtId="0" fontId="59" fillId="10" borderId="10" xfId="0" applyFont="1" applyFill="1" applyBorder="1" applyAlignment="1" applyProtection="1">
      <alignment/>
      <protection hidden="1"/>
    </xf>
    <xf numFmtId="0" fontId="62" fillId="10" borderId="13" xfId="0" applyFont="1" applyFill="1" applyBorder="1" applyAlignment="1" applyProtection="1">
      <alignment horizontal="left" vertical="center"/>
      <protection hidden="1"/>
    </xf>
    <xf numFmtId="0" fontId="63" fillId="10" borderId="13" xfId="0" applyFont="1" applyFill="1" applyBorder="1" applyAlignment="1" applyProtection="1">
      <alignment horizontal="center" vertical="center"/>
      <protection hidden="1"/>
    </xf>
    <xf numFmtId="0" fontId="63" fillId="10" borderId="10" xfId="0" applyFont="1" applyFill="1" applyBorder="1" applyAlignment="1" applyProtection="1">
      <alignment vertical="center"/>
      <protection hidden="1"/>
    </xf>
    <xf numFmtId="0" fontId="3" fillId="10" borderId="13" xfId="0" applyFont="1" applyFill="1" applyBorder="1" applyAlignment="1" applyProtection="1">
      <alignment horizontal="center" vertical="center"/>
      <protection hidden="1"/>
    </xf>
    <xf numFmtId="0" fontId="3" fillId="10" borderId="13" xfId="0" applyFont="1" applyFill="1" applyBorder="1" applyAlignment="1" applyProtection="1">
      <alignment horizontal="left" vertical="center"/>
      <protection hidden="1"/>
    </xf>
    <xf numFmtId="2" fontId="59" fillId="10" borderId="10" xfId="0" applyNumberFormat="1" applyFont="1" applyFill="1" applyBorder="1" applyAlignment="1" applyProtection="1">
      <alignment horizontal="center" vertical="center"/>
      <protection hidden="1"/>
    </xf>
    <xf numFmtId="2" fontId="63" fillId="10" borderId="10" xfId="0" applyNumberFormat="1" applyFont="1" applyFill="1" applyBorder="1" applyAlignment="1" applyProtection="1">
      <alignment horizontal="center" vertical="center"/>
      <protection hidden="1"/>
    </xf>
    <xf numFmtId="10" fontId="59" fillId="10" borderId="10" xfId="0" applyNumberFormat="1" applyFont="1" applyFill="1" applyBorder="1" applyAlignment="1" applyProtection="1">
      <alignment horizontal="center" vertical="center"/>
      <protection hidden="1"/>
    </xf>
    <xf numFmtId="9" fontId="62" fillId="10" borderId="10" xfId="0" applyNumberFormat="1" applyFont="1" applyFill="1" applyBorder="1" applyAlignment="1" applyProtection="1">
      <alignment horizontal="center" vertical="center"/>
      <protection hidden="1"/>
    </xf>
    <xf numFmtId="0" fontId="59" fillId="0" borderId="0" xfId="0" applyFont="1" applyAlignment="1" applyProtection="1">
      <alignment horizontal="center" vertical="center"/>
      <protection locked="0"/>
    </xf>
    <xf numFmtId="2" fontId="61" fillId="10" borderId="10" xfId="0" applyNumberFormat="1" applyFont="1" applyFill="1" applyBorder="1" applyAlignment="1" applyProtection="1">
      <alignment horizontal="center" vertical="center"/>
      <protection hidden="1"/>
    </xf>
    <xf numFmtId="0" fontId="62" fillId="10" borderId="10" xfId="0" applyFont="1" applyFill="1" applyBorder="1" applyAlignment="1" applyProtection="1">
      <alignment horizontal="center" vertical="center"/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59" fillId="0" borderId="0" xfId="0" applyFont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center" vertical="center"/>
      <protection hidden="1"/>
    </xf>
    <xf numFmtId="4" fontId="63" fillId="0" borderId="0" xfId="0" applyNumberFormat="1" applyFont="1" applyFill="1" applyBorder="1" applyAlignment="1" applyProtection="1">
      <alignment horizontal="center" vertical="center"/>
      <protection hidden="1"/>
    </xf>
    <xf numFmtId="4" fontId="62" fillId="0" borderId="0" xfId="0" applyNumberFormat="1" applyFont="1" applyFill="1" applyBorder="1" applyAlignment="1" applyProtection="1">
      <alignment horizontal="center" vertical="center"/>
      <protection hidden="1"/>
    </xf>
    <xf numFmtId="0" fontId="59" fillId="0" borderId="0" xfId="0" applyFont="1" applyFill="1" applyAlignment="1" applyProtection="1">
      <alignment/>
      <protection hidden="1"/>
    </xf>
    <xf numFmtId="0" fontId="59" fillId="0" borderId="0" xfId="0" applyFont="1" applyAlignment="1" applyProtection="1">
      <alignment horizontal="right" vertical="center" wrapText="1"/>
      <protection locked="0"/>
    </xf>
    <xf numFmtId="0" fontId="59" fillId="0" borderId="0" xfId="0" applyFont="1" applyFill="1" applyAlignment="1" applyProtection="1">
      <alignment horizontal="right" vertical="center"/>
      <protection locked="0"/>
    </xf>
    <xf numFmtId="0" fontId="59" fillId="0" borderId="0" xfId="0" applyFont="1" applyAlignment="1" applyProtection="1">
      <alignment vertical="center"/>
      <protection locked="0"/>
    </xf>
    <xf numFmtId="0" fontId="62" fillId="10" borderId="10" xfId="0" applyFont="1" applyFill="1" applyBorder="1" applyAlignment="1" applyProtection="1">
      <alignment horizontal="center" vertical="center"/>
      <protection hidden="1"/>
    </xf>
    <xf numFmtId="2" fontId="61" fillId="10" borderId="10" xfId="0" applyNumberFormat="1" applyFont="1" applyFill="1" applyBorder="1" applyAlignment="1" applyProtection="1">
      <alignment horizontal="center" vertical="center"/>
      <protection hidden="1"/>
    </xf>
    <xf numFmtId="1" fontId="61" fillId="0" borderId="10" xfId="0" applyNumberFormat="1" applyFont="1" applyFill="1" applyBorder="1" applyAlignment="1" applyProtection="1">
      <alignment horizontal="center" vertical="center"/>
      <protection locked="0"/>
    </xf>
    <xf numFmtId="0" fontId="59" fillId="10" borderId="10" xfId="0" applyFont="1" applyFill="1" applyBorder="1" applyAlignment="1" applyProtection="1">
      <alignment horizontal="right" vertical="center"/>
      <protection hidden="1"/>
    </xf>
    <xf numFmtId="0" fontId="61" fillId="0" borderId="10" xfId="0" applyFont="1" applyFill="1" applyBorder="1" applyAlignment="1" applyProtection="1">
      <alignment horizontal="center" vertical="center"/>
      <protection locked="0"/>
    </xf>
    <xf numFmtId="1" fontId="61" fillId="0" borderId="13" xfId="0" applyNumberFormat="1" applyFont="1" applyFill="1" applyBorder="1" applyAlignment="1" applyProtection="1">
      <alignment horizontal="center" vertical="center"/>
      <protection locked="0"/>
    </xf>
    <xf numFmtId="1" fontId="61" fillId="0" borderId="14" xfId="0" applyNumberFormat="1" applyFont="1" applyFill="1" applyBorder="1" applyAlignment="1" applyProtection="1">
      <alignment horizontal="center" vertical="center"/>
      <protection locked="0"/>
    </xf>
    <xf numFmtId="1" fontId="61" fillId="0" borderId="15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horizontal="right" vertical="center" wrapText="1"/>
      <protection locked="0"/>
    </xf>
    <xf numFmtId="0" fontId="66" fillId="0" borderId="0" xfId="0" applyFont="1" applyAlignment="1" applyProtection="1">
      <alignment horizontal="center"/>
      <protection locked="0"/>
    </xf>
    <xf numFmtId="0" fontId="55" fillId="0" borderId="0" xfId="0" applyFont="1" applyAlignment="1">
      <alignment horizontal="justify" vertical="justify" wrapText="1"/>
    </xf>
    <xf numFmtId="0" fontId="67" fillId="0" borderId="0" xfId="0" applyFont="1" applyAlignment="1">
      <alignment horizontal="center"/>
    </xf>
    <xf numFmtId="0" fontId="5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jpeg" /><Relationship Id="rId3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390525</xdr:colOff>
      <xdr:row>0</xdr:row>
      <xdr:rowOff>0</xdr:rowOff>
    </xdr:from>
    <xdr:to>
      <xdr:col>22</xdr:col>
      <xdr:colOff>1028700</xdr:colOff>
      <xdr:row>3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7545050" y="0"/>
          <a:ext cx="23336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Roboto Condensed"/>
              <a:ea typeface="Roboto Condensed"/>
              <a:cs typeface="Roboto Condensed"/>
            </a:rPr>
            <a:t>Kinnitatud Põllumajanduse </a:t>
          </a:r>
          <a:r>
            <a:rPr lang="en-US" cap="none" sz="900" b="0" i="0" u="none" baseline="0">
              <a:solidFill>
                <a:srgbClr val="000000"/>
              </a:solidFill>
              <a:latin typeface="Roboto Condensed"/>
              <a:ea typeface="Roboto Condensed"/>
              <a:cs typeface="Roboto Condensed"/>
            </a:rPr>
            <a:t>Registrite ja Informatsiooni Ameti peadirektori        </a:t>
          </a:r>
          <a:r>
            <a:rPr lang="en-US" cap="none" sz="900" b="0" i="0" u="none" baseline="0">
              <a:solidFill>
                <a:srgbClr val="000000"/>
              </a:solidFill>
              <a:latin typeface="Roboto Condensed"/>
              <a:ea typeface="Roboto Condensed"/>
              <a:cs typeface="Roboto Condensed"/>
            </a:rPr>
            <a:t>02.11.2015 käskkirjaga nr 1-12/15/146 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2</xdr:col>
      <xdr:colOff>2400300</xdr:colOff>
      <xdr:row>4</xdr:row>
      <xdr:rowOff>9525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2638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9</xdr:row>
      <xdr:rowOff>171450</xdr:rowOff>
    </xdr:from>
    <xdr:to>
      <xdr:col>7</xdr:col>
      <xdr:colOff>142875</xdr:colOff>
      <xdr:row>16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3000375"/>
          <a:ext cx="62293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21</xdr:row>
      <xdr:rowOff>38100</xdr:rowOff>
    </xdr:from>
    <xdr:to>
      <xdr:col>6</xdr:col>
      <xdr:colOff>1266825</xdr:colOff>
      <xdr:row>30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5591175"/>
          <a:ext cx="54483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34</xdr:row>
      <xdr:rowOff>47625</xdr:rowOff>
    </xdr:from>
    <xdr:to>
      <xdr:col>6</xdr:col>
      <xdr:colOff>571500</xdr:colOff>
      <xdr:row>44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8401050"/>
          <a:ext cx="40576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357"/>
  <sheetViews>
    <sheetView showGridLines="0" showRowColHeaders="0" tabSelected="1" zoomScalePageLayoutView="0" workbookViewId="0" topLeftCell="A1">
      <selection activeCell="E8" sqref="E8:G8"/>
    </sheetView>
  </sheetViews>
  <sheetFormatPr defaultColWidth="9.140625" defaultRowHeight="12.75"/>
  <cols>
    <col min="1" max="1" width="9.140625" style="11" customWidth="1"/>
    <col min="2" max="2" width="4.140625" style="11" bestFit="1" customWidth="1"/>
    <col min="3" max="3" width="53.57421875" style="11" bestFit="1" customWidth="1"/>
    <col min="4" max="5" width="11.7109375" style="11" customWidth="1"/>
    <col min="6" max="6" width="18.7109375" style="11" bestFit="1" customWidth="1"/>
    <col min="7" max="7" width="18.7109375" style="11" customWidth="1"/>
    <col min="8" max="8" width="0.85546875" style="12" customWidth="1"/>
    <col min="9" max="9" width="4.57421875" style="13" customWidth="1"/>
    <col min="10" max="17" width="11.7109375" style="14" customWidth="1"/>
    <col min="18" max="18" width="4.140625" style="15" customWidth="1"/>
    <col min="19" max="19" width="12.7109375" style="14" customWidth="1"/>
    <col min="20" max="20" width="13.57421875" style="16" bestFit="1" customWidth="1"/>
    <col min="21" max="22" width="12.7109375" style="16" customWidth="1"/>
    <col min="23" max="23" width="17.421875" style="14" bestFit="1" customWidth="1"/>
    <col min="24" max="16384" width="9.140625" style="11" customWidth="1"/>
  </cols>
  <sheetData>
    <row r="1" ht="14.25">
      <c r="W1" s="26"/>
    </row>
    <row r="2" spans="1:23" ht="14.25">
      <c r="A2" s="10"/>
      <c r="T2" s="112"/>
      <c r="U2" s="112"/>
      <c r="V2" s="112"/>
      <c r="W2" s="112"/>
    </row>
    <row r="3" spans="22:23" ht="14.25">
      <c r="V3" s="112"/>
      <c r="W3" s="112"/>
    </row>
    <row r="4" ht="14.25">
      <c r="W4" s="26"/>
    </row>
    <row r="5" ht="14.25"/>
    <row r="6" spans="2:7" ht="17.25">
      <c r="B6" s="113" t="s">
        <v>688</v>
      </c>
      <c r="C6" s="113"/>
      <c r="D6" s="113"/>
      <c r="E6" s="113"/>
      <c r="F6" s="113"/>
      <c r="G6" s="113"/>
    </row>
    <row r="7" ht="16.5">
      <c r="H7" s="17"/>
    </row>
    <row r="8" spans="2:23" ht="15.75" customHeight="1">
      <c r="B8" s="107" t="s">
        <v>672</v>
      </c>
      <c r="C8" s="107"/>
      <c r="D8" s="107"/>
      <c r="E8" s="109"/>
      <c r="F8" s="110"/>
      <c r="G8" s="111"/>
      <c r="H8" s="18"/>
      <c r="I8" s="63" t="s">
        <v>673</v>
      </c>
      <c r="J8" s="19"/>
      <c r="K8" s="19"/>
      <c r="L8" s="19"/>
      <c r="M8" s="19"/>
      <c r="N8" s="19"/>
      <c r="O8" s="19"/>
      <c r="P8" s="19"/>
      <c r="Q8" s="19"/>
      <c r="R8" s="20"/>
      <c r="S8" s="102"/>
      <c r="T8" s="103"/>
      <c r="V8" s="103"/>
      <c r="W8" s="92"/>
    </row>
    <row r="9" spans="2:23" ht="15.75" customHeight="1">
      <c r="B9" s="107" t="s">
        <v>697</v>
      </c>
      <c r="C9" s="107"/>
      <c r="D9" s="107"/>
      <c r="E9" s="109"/>
      <c r="F9" s="110"/>
      <c r="G9" s="111"/>
      <c r="H9" s="18"/>
      <c r="I9" s="21"/>
      <c r="J9" s="19"/>
      <c r="K9" s="19"/>
      <c r="L9" s="19"/>
      <c r="M9" s="19"/>
      <c r="N9" s="19"/>
      <c r="O9" s="19"/>
      <c r="P9" s="19"/>
      <c r="Q9" s="19"/>
      <c r="R9" s="20"/>
      <c r="W9" s="92"/>
    </row>
    <row r="10" spans="2:23" ht="15.75" customHeight="1">
      <c r="B10" s="19"/>
      <c r="C10" s="19"/>
      <c r="D10" s="19"/>
      <c r="E10" s="22"/>
      <c r="F10" s="22"/>
      <c r="G10" s="22"/>
      <c r="H10" s="22"/>
      <c r="I10" s="21"/>
      <c r="J10" s="19"/>
      <c r="K10" s="19"/>
      <c r="L10" s="19"/>
      <c r="M10" s="19"/>
      <c r="N10" s="19"/>
      <c r="O10" s="19"/>
      <c r="P10" s="19"/>
      <c r="Q10" s="19"/>
      <c r="R10" s="20"/>
      <c r="S10" s="101"/>
      <c r="V10" s="101"/>
      <c r="W10" s="92"/>
    </row>
    <row r="11" spans="2:23" ht="15.75" customHeight="1">
      <c r="B11" s="107" t="s">
        <v>6</v>
      </c>
      <c r="C11" s="107"/>
      <c r="D11" s="107"/>
      <c r="E11" s="106"/>
      <c r="F11" s="106"/>
      <c r="G11" s="106"/>
      <c r="H11" s="18"/>
      <c r="I11" s="18"/>
      <c r="J11" s="23"/>
      <c r="K11" s="23"/>
      <c r="L11" s="23"/>
      <c r="M11" s="23"/>
      <c r="N11" s="23"/>
      <c r="O11" s="23"/>
      <c r="P11" s="23"/>
      <c r="Q11" s="23"/>
      <c r="S11" s="102"/>
      <c r="T11" s="103"/>
      <c r="V11" s="103"/>
      <c r="W11" s="92"/>
    </row>
    <row r="12" spans="2:23" ht="15.75" customHeight="1">
      <c r="B12" s="107" t="s">
        <v>5</v>
      </c>
      <c r="C12" s="107"/>
      <c r="D12" s="107"/>
      <c r="E12" s="108"/>
      <c r="F12" s="108"/>
      <c r="G12" s="108"/>
      <c r="H12" s="21"/>
      <c r="I12" s="21"/>
      <c r="J12" s="23"/>
      <c r="K12" s="23"/>
      <c r="L12" s="23"/>
      <c r="M12" s="23"/>
      <c r="N12" s="23"/>
      <c r="O12" s="23"/>
      <c r="P12" s="23"/>
      <c r="Q12" s="23"/>
      <c r="S12" s="24"/>
      <c r="T12" s="25"/>
      <c r="U12" s="25"/>
      <c r="V12" s="25"/>
      <c r="W12" s="92"/>
    </row>
    <row r="13" spans="2:23" ht="15.75" customHeight="1">
      <c r="B13" s="107" t="s">
        <v>4</v>
      </c>
      <c r="C13" s="107"/>
      <c r="D13" s="107"/>
      <c r="E13" s="109"/>
      <c r="F13" s="110"/>
      <c r="G13" s="111"/>
      <c r="H13" s="18"/>
      <c r="I13" s="18"/>
      <c r="J13" s="23"/>
      <c r="K13" s="23"/>
      <c r="L13" s="23"/>
      <c r="M13" s="23"/>
      <c r="N13" s="23"/>
      <c r="O13" s="23"/>
      <c r="P13" s="23"/>
      <c r="Q13" s="23"/>
      <c r="S13" s="24"/>
      <c r="T13" s="25"/>
      <c r="U13" s="25"/>
      <c r="V13" s="25"/>
      <c r="W13" s="92"/>
    </row>
    <row r="14" spans="2:23" ht="15.75" customHeight="1">
      <c r="B14" s="107" t="s">
        <v>674</v>
      </c>
      <c r="C14" s="107"/>
      <c r="D14" s="107"/>
      <c r="E14" s="106"/>
      <c r="F14" s="106"/>
      <c r="G14" s="106"/>
      <c r="H14" s="18"/>
      <c r="I14" s="18"/>
      <c r="J14" s="23"/>
      <c r="K14" s="23"/>
      <c r="L14" s="23"/>
      <c r="M14" s="23"/>
      <c r="N14" s="23"/>
      <c r="O14" s="23"/>
      <c r="P14" s="23"/>
      <c r="Q14" s="23"/>
      <c r="S14" s="24"/>
      <c r="T14" s="25"/>
      <c r="U14" s="25"/>
      <c r="V14" s="25"/>
      <c r="W14" s="92"/>
    </row>
    <row r="15" spans="2:23" ht="15.75" customHeight="1">
      <c r="B15" s="26"/>
      <c r="C15" s="26"/>
      <c r="D15" s="27"/>
      <c r="E15" s="18"/>
      <c r="F15" s="18"/>
      <c r="G15" s="18"/>
      <c r="H15" s="18"/>
      <c r="I15" s="18"/>
      <c r="J15" s="23"/>
      <c r="K15" s="23"/>
      <c r="L15" s="23"/>
      <c r="M15" s="23"/>
      <c r="N15" s="23"/>
      <c r="O15" s="23"/>
      <c r="P15" s="23"/>
      <c r="Q15" s="23"/>
      <c r="S15" s="24"/>
      <c r="T15" s="25"/>
      <c r="U15" s="25"/>
      <c r="V15" s="25"/>
      <c r="W15" s="92"/>
    </row>
    <row r="16" spans="2:23" ht="15.75" customHeight="1">
      <c r="B16" s="28"/>
      <c r="C16" s="28"/>
      <c r="D16" s="28"/>
      <c r="E16" s="28"/>
      <c r="F16" s="28"/>
      <c r="G16" s="29"/>
      <c r="H16" s="29"/>
      <c r="I16" s="30"/>
      <c r="J16" s="23"/>
      <c r="K16" s="23"/>
      <c r="L16" s="23"/>
      <c r="M16" s="23"/>
      <c r="N16" s="23"/>
      <c r="O16" s="23"/>
      <c r="P16" s="23"/>
      <c r="Q16" s="23"/>
      <c r="S16" s="24"/>
      <c r="T16" s="25"/>
      <c r="U16" s="25"/>
      <c r="V16" s="25"/>
      <c r="W16" s="92"/>
    </row>
    <row r="17" spans="2:9" ht="15.75" customHeight="1" hidden="1">
      <c r="B17" s="28"/>
      <c r="C17" s="28"/>
      <c r="D17" s="28"/>
      <c r="E17" s="28"/>
      <c r="F17" s="28"/>
      <c r="G17" s="31"/>
      <c r="H17" s="31"/>
      <c r="I17" s="32"/>
    </row>
    <row r="18" spans="2:9" ht="16.5" hidden="1">
      <c r="B18" s="28"/>
      <c r="C18" s="28"/>
      <c r="D18" s="28"/>
      <c r="E18" s="28"/>
      <c r="F18" s="28"/>
      <c r="G18" s="29"/>
      <c r="H18" s="29"/>
      <c r="I18" s="32"/>
    </row>
    <row r="19" spans="2:9" ht="16.5" hidden="1">
      <c r="B19" s="33"/>
      <c r="C19" s="33"/>
      <c r="D19" s="34"/>
      <c r="E19" s="34"/>
      <c r="F19" s="35"/>
      <c r="G19" s="35"/>
      <c r="H19" s="35"/>
      <c r="I19" s="35"/>
    </row>
    <row r="20" spans="2:8" ht="16.5" hidden="1">
      <c r="B20" s="34"/>
      <c r="C20" s="33"/>
      <c r="D20" s="33"/>
      <c r="E20" s="33"/>
      <c r="F20" s="33"/>
      <c r="G20" s="36"/>
      <c r="H20" s="36"/>
    </row>
    <row r="21" spans="2:8" ht="16.5" hidden="1">
      <c r="B21" s="34"/>
      <c r="C21" s="33"/>
      <c r="D21" s="33"/>
      <c r="E21" s="33"/>
      <c r="F21" s="33"/>
      <c r="G21" s="36"/>
      <c r="H21" s="36"/>
    </row>
    <row r="22" spans="2:8" ht="16.5" hidden="1">
      <c r="B22" s="37"/>
      <c r="C22" s="38"/>
      <c r="D22" s="38"/>
      <c r="E22" s="38"/>
      <c r="F22" s="38"/>
      <c r="G22" s="39"/>
      <c r="H22" s="39"/>
    </row>
    <row r="23" spans="2:8" ht="16.5" hidden="1">
      <c r="B23" s="37"/>
      <c r="C23" s="38"/>
      <c r="D23" s="38"/>
      <c r="E23" s="38"/>
      <c r="F23" s="38"/>
      <c r="G23" s="39"/>
      <c r="H23" s="39"/>
    </row>
    <row r="24" spans="2:8" ht="16.5" hidden="1">
      <c r="B24" s="37"/>
      <c r="C24" s="38"/>
      <c r="D24" s="38"/>
      <c r="E24" s="38"/>
      <c r="F24" s="38"/>
      <c r="G24" s="39"/>
      <c r="H24" s="39"/>
    </row>
    <row r="25" spans="2:8" ht="16.5" hidden="1">
      <c r="B25" s="37"/>
      <c r="C25" s="38"/>
      <c r="D25" s="38"/>
      <c r="E25" s="38"/>
      <c r="F25" s="38"/>
      <c r="G25" s="39"/>
      <c r="H25" s="39"/>
    </row>
    <row r="26" spans="2:8" ht="15" customHeight="1" hidden="1">
      <c r="B26" s="37"/>
      <c r="C26" s="38"/>
      <c r="D26" s="38"/>
      <c r="E26" s="38"/>
      <c r="F26" s="38"/>
      <c r="G26" s="39"/>
      <c r="H26" s="39"/>
    </row>
    <row r="27" spans="2:8" ht="15" customHeight="1" hidden="1">
      <c r="B27" s="37"/>
      <c r="C27" s="38"/>
      <c r="D27" s="38"/>
      <c r="E27" s="38"/>
      <c r="F27" s="38"/>
      <c r="G27" s="39"/>
      <c r="H27" s="39"/>
    </row>
    <row r="28" spans="2:8" ht="15" customHeight="1" hidden="1">
      <c r="B28" s="37"/>
      <c r="C28" s="38"/>
      <c r="D28" s="38"/>
      <c r="E28" s="38"/>
      <c r="F28" s="38"/>
      <c r="G28" s="39"/>
      <c r="H28" s="39"/>
    </row>
    <row r="29" spans="2:8" ht="15" customHeight="1" hidden="1">
      <c r="B29" s="34"/>
      <c r="C29" s="33"/>
      <c r="D29" s="33"/>
      <c r="E29" s="33"/>
      <c r="F29" s="33"/>
      <c r="G29" s="36"/>
      <c r="H29" s="36"/>
    </row>
    <row r="30" spans="2:8" ht="15" customHeight="1" hidden="1">
      <c r="B30" s="40"/>
      <c r="C30" s="41"/>
      <c r="D30" s="41"/>
      <c r="E30" s="41"/>
      <c r="F30" s="41"/>
      <c r="G30" s="42"/>
      <c r="H30" s="42"/>
    </row>
    <row r="31" spans="2:8" ht="15" customHeight="1" hidden="1">
      <c r="B31" s="40"/>
      <c r="C31" s="38"/>
      <c r="D31" s="38"/>
      <c r="E31" s="38"/>
      <c r="F31" s="38"/>
      <c r="G31" s="42"/>
      <c r="H31" s="42"/>
    </row>
    <row r="32" spans="2:8" ht="15" customHeight="1" hidden="1">
      <c r="B32" s="40"/>
      <c r="C32" s="38"/>
      <c r="D32" s="38"/>
      <c r="E32" s="38"/>
      <c r="F32" s="38"/>
      <c r="G32" s="42"/>
      <c r="H32" s="42"/>
    </row>
    <row r="33" spans="2:8" ht="15" customHeight="1" hidden="1">
      <c r="B33" s="40"/>
      <c r="C33" s="38"/>
      <c r="D33" s="38"/>
      <c r="E33" s="38"/>
      <c r="F33" s="38"/>
      <c r="G33" s="42"/>
      <c r="H33" s="42"/>
    </row>
    <row r="34" spans="2:8" ht="15" customHeight="1" hidden="1">
      <c r="B34" s="40"/>
      <c r="C34" s="41"/>
      <c r="D34" s="41"/>
      <c r="E34" s="41"/>
      <c r="F34" s="41"/>
      <c r="G34" s="42"/>
      <c r="H34" s="42"/>
    </row>
    <row r="35" spans="2:8" ht="15" customHeight="1" hidden="1">
      <c r="B35" s="40"/>
      <c r="C35" s="41"/>
      <c r="D35" s="41"/>
      <c r="E35" s="41"/>
      <c r="F35" s="41"/>
      <c r="G35" s="42"/>
      <c r="H35" s="42"/>
    </row>
    <row r="36" spans="2:8" ht="15" customHeight="1" hidden="1">
      <c r="B36" s="43"/>
      <c r="C36" s="43"/>
      <c r="D36" s="43"/>
      <c r="E36" s="43"/>
      <c r="H36" s="42"/>
    </row>
    <row r="37" spans="3:8" ht="15" customHeight="1">
      <c r="C37" s="66"/>
      <c r="D37" s="66"/>
      <c r="E37" s="27" t="s">
        <v>680</v>
      </c>
      <c r="F37" s="105">
        <f>SUM(G41,G94,G126,G151,G195,G245,G262,G294,G329)</f>
        <v>0</v>
      </c>
      <c r="G37" s="105"/>
      <c r="H37" s="39"/>
    </row>
    <row r="38" spans="3:23" ht="15" customHeight="1">
      <c r="C38" s="66"/>
      <c r="D38" s="66"/>
      <c r="E38" s="27" t="s">
        <v>678</v>
      </c>
      <c r="F38" s="105">
        <f>SUM(F37*20%)</f>
        <v>0</v>
      </c>
      <c r="G38" s="105"/>
      <c r="H38" s="36"/>
      <c r="J38" s="63" t="s">
        <v>673</v>
      </c>
      <c r="K38" s="23"/>
      <c r="L38" s="23"/>
      <c r="M38" s="23"/>
      <c r="N38" s="23"/>
      <c r="O38" s="23"/>
      <c r="P38" s="23"/>
      <c r="Q38" s="23"/>
      <c r="S38" s="62" t="s">
        <v>673</v>
      </c>
      <c r="T38" s="25"/>
      <c r="U38" s="25"/>
      <c r="V38" s="25"/>
      <c r="W38" s="92"/>
    </row>
    <row r="39" spans="3:23" ht="33">
      <c r="C39" s="67"/>
      <c r="D39" s="67"/>
      <c r="E39" s="68" t="s">
        <v>671</v>
      </c>
      <c r="F39" s="105">
        <f>SUM(F37+F38)</f>
        <v>0</v>
      </c>
      <c r="G39" s="105"/>
      <c r="H39" s="39"/>
      <c r="J39" s="71" t="s">
        <v>663</v>
      </c>
      <c r="K39" s="71" t="s">
        <v>664</v>
      </c>
      <c r="L39" s="71" t="s">
        <v>665</v>
      </c>
      <c r="M39" s="71" t="s">
        <v>666</v>
      </c>
      <c r="N39" s="71" t="s">
        <v>667</v>
      </c>
      <c r="O39" s="71" t="s">
        <v>668</v>
      </c>
      <c r="P39" s="71" t="s">
        <v>669</v>
      </c>
      <c r="Q39" s="71" t="s">
        <v>670</v>
      </c>
      <c r="R39" s="44"/>
      <c r="S39" s="72" t="s">
        <v>3</v>
      </c>
      <c r="T39" s="73" t="s">
        <v>660</v>
      </c>
      <c r="U39" s="73" t="s">
        <v>661</v>
      </c>
      <c r="V39" s="74" t="s">
        <v>662</v>
      </c>
      <c r="W39" s="71" t="s">
        <v>376</v>
      </c>
    </row>
    <row r="40" spans="2:23" ht="33">
      <c r="B40" s="104"/>
      <c r="C40" s="104"/>
      <c r="D40" s="94" t="s">
        <v>1</v>
      </c>
      <c r="E40" s="94" t="s">
        <v>0</v>
      </c>
      <c r="F40" s="64" t="s">
        <v>681</v>
      </c>
      <c r="G40" s="65" t="s">
        <v>682</v>
      </c>
      <c r="H40" s="39"/>
      <c r="J40" s="71">
        <f aca="true" t="shared" si="0" ref="J40:Q40">SUM(J41:J355)</f>
        <v>0</v>
      </c>
      <c r="K40" s="71">
        <f t="shared" si="0"/>
        <v>0</v>
      </c>
      <c r="L40" s="71">
        <f t="shared" si="0"/>
        <v>0</v>
      </c>
      <c r="M40" s="78">
        <f t="shared" si="0"/>
        <v>0</v>
      </c>
      <c r="N40" s="78">
        <f t="shared" si="0"/>
        <v>0</v>
      </c>
      <c r="O40" s="78">
        <f t="shared" si="0"/>
        <v>0</v>
      </c>
      <c r="P40" s="78">
        <f t="shared" si="0"/>
        <v>0</v>
      </c>
      <c r="Q40" s="71">
        <f t="shared" si="0"/>
        <v>0</v>
      </c>
      <c r="R40" s="44"/>
      <c r="S40" s="75" t="str">
        <f>_xlfn.IFERROR(SUM(T40/F37),"0%")</f>
        <v>0%</v>
      </c>
      <c r="T40" s="73">
        <f>SUM(T41,T94,T126,T151,T195,T245,T262,T294,T329)</f>
        <v>0</v>
      </c>
      <c r="U40" s="76">
        <f>SUM(U41,U94,U126,U151,U195,U245,U262,U294,U329)</f>
        <v>0</v>
      </c>
      <c r="V40" s="77">
        <f>SUM(V41,V94,V126,V151,V195,V245,V262,V294,V329)</f>
        <v>0</v>
      </c>
      <c r="W40" s="78"/>
    </row>
    <row r="41" spans="2:23" ht="15" customHeight="1">
      <c r="B41" s="94">
        <v>1</v>
      </c>
      <c r="C41" s="57" t="s">
        <v>378</v>
      </c>
      <c r="D41" s="57"/>
      <c r="E41" s="57"/>
      <c r="F41" s="57"/>
      <c r="G41" s="60">
        <f>SUM(G42,G50,G55,G58,G67,G76,G80,G88)</f>
        <v>0</v>
      </c>
      <c r="H41" s="39"/>
      <c r="J41" s="94"/>
      <c r="K41" s="94"/>
      <c r="L41" s="94"/>
      <c r="M41" s="94"/>
      <c r="N41" s="94"/>
      <c r="O41" s="94"/>
      <c r="P41" s="94"/>
      <c r="Q41" s="94"/>
      <c r="R41" s="20"/>
      <c r="S41" s="75" t="str">
        <f>_xlfn.IFERROR(SUM(T41/G41),"0%")</f>
        <v>0%</v>
      </c>
      <c r="T41" s="93">
        <f>SUM(T42,T50,T55,T58,T67,T76,T80,T88)</f>
        <v>0</v>
      </c>
      <c r="U41" s="93">
        <f>SUM(U42,U50,U55,U58,U67,U76,U80,U88)</f>
        <v>0</v>
      </c>
      <c r="V41" s="60">
        <f>SUM(V42,V50,V55,V58,V67,V76,V80,V88)</f>
        <v>0</v>
      </c>
      <c r="W41" s="94"/>
    </row>
    <row r="42" spans="2:23" ht="15" customHeight="1">
      <c r="B42" s="94">
        <v>11</v>
      </c>
      <c r="C42" s="57" t="s">
        <v>379</v>
      </c>
      <c r="D42" s="57"/>
      <c r="E42" s="94"/>
      <c r="F42" s="94"/>
      <c r="G42" s="60">
        <f>SUM(G43:G49)</f>
        <v>0</v>
      </c>
      <c r="H42" s="39"/>
      <c r="J42" s="94"/>
      <c r="K42" s="94"/>
      <c r="L42" s="94"/>
      <c r="M42" s="94"/>
      <c r="N42" s="94"/>
      <c r="O42" s="94"/>
      <c r="P42" s="94"/>
      <c r="Q42" s="94"/>
      <c r="R42" s="20"/>
      <c r="S42" s="79" t="str">
        <f>_xlfn.IFERROR(SUM(T42/G42),"0%")</f>
        <v>0%</v>
      </c>
      <c r="T42" s="60">
        <f>SUM(T43:T49)</f>
        <v>0</v>
      </c>
      <c r="U42" s="60">
        <f>SUM(U43:U49)</f>
        <v>0</v>
      </c>
      <c r="V42" s="60">
        <f>SUM(V43:V49)</f>
        <v>0</v>
      </c>
      <c r="W42" s="94"/>
    </row>
    <row r="43" spans="2:23" ht="15" customHeight="1">
      <c r="B43" s="58">
        <v>111</v>
      </c>
      <c r="C43" s="59" t="s">
        <v>380</v>
      </c>
      <c r="D43" s="69"/>
      <c r="E43" s="69"/>
      <c r="F43" s="69"/>
      <c r="G43" s="61">
        <f>SUM(E43*F43)</f>
        <v>0</v>
      </c>
      <c r="H43" s="39"/>
      <c r="J43" s="45"/>
      <c r="K43" s="45"/>
      <c r="L43" s="46"/>
      <c r="M43" s="45"/>
      <c r="N43" s="45"/>
      <c r="O43" s="45"/>
      <c r="P43" s="45"/>
      <c r="Q43" s="45"/>
      <c r="S43" s="90">
        <f aca="true" t="shared" si="1" ref="S43:S49">_xlfn.IFERROR(SUM(SUM(J43:Q43)-V43)/G43,"")</f>
      </c>
      <c r="T43" s="88">
        <f aca="true" t="shared" si="2" ref="T43:T49">_xlfn.IFERROR(SUM(J43:Q43),"")</f>
        <v>0</v>
      </c>
      <c r="U43" s="88">
        <f aca="true" t="shared" si="3" ref="U43:U49">_xlfn.IFERROR(SUM(G43-T43),"")+V43</f>
        <v>0</v>
      </c>
      <c r="V43" s="47"/>
      <c r="W43" s="45"/>
    </row>
    <row r="44" spans="2:23" ht="15" customHeight="1">
      <c r="B44" s="58">
        <v>112</v>
      </c>
      <c r="C44" s="59" t="s">
        <v>381</v>
      </c>
      <c r="D44" s="69"/>
      <c r="E44" s="69"/>
      <c r="F44" s="69"/>
      <c r="G44" s="61">
        <f aca="true" t="shared" si="4" ref="G44:G49">SUM(E44*F44)</f>
        <v>0</v>
      </c>
      <c r="H44" s="39"/>
      <c r="J44" s="45"/>
      <c r="K44" s="45"/>
      <c r="L44" s="45"/>
      <c r="M44" s="45"/>
      <c r="N44" s="45"/>
      <c r="O44" s="45"/>
      <c r="P44" s="45"/>
      <c r="Q44" s="45"/>
      <c r="S44" s="90">
        <f t="shared" si="1"/>
      </c>
      <c r="T44" s="88">
        <f t="shared" si="2"/>
        <v>0</v>
      </c>
      <c r="U44" s="88">
        <f t="shared" si="3"/>
        <v>0</v>
      </c>
      <c r="V44" s="47"/>
      <c r="W44" s="45"/>
    </row>
    <row r="45" spans="2:23" ht="15" customHeight="1">
      <c r="B45" s="58">
        <v>113</v>
      </c>
      <c r="C45" s="59" t="s">
        <v>382</v>
      </c>
      <c r="D45" s="69"/>
      <c r="E45" s="69"/>
      <c r="F45" s="70"/>
      <c r="G45" s="61">
        <f t="shared" si="4"/>
        <v>0</v>
      </c>
      <c r="H45" s="39"/>
      <c r="J45" s="45"/>
      <c r="K45" s="45"/>
      <c r="L45" s="46"/>
      <c r="M45" s="45"/>
      <c r="N45" s="45"/>
      <c r="O45" s="45"/>
      <c r="P45" s="45"/>
      <c r="Q45" s="45"/>
      <c r="S45" s="90">
        <f t="shared" si="1"/>
      </c>
      <c r="T45" s="88">
        <f t="shared" si="2"/>
        <v>0</v>
      </c>
      <c r="U45" s="88">
        <f t="shared" si="3"/>
        <v>0</v>
      </c>
      <c r="V45" s="47"/>
      <c r="W45" s="45"/>
    </row>
    <row r="46" spans="2:23" ht="15" customHeight="1">
      <c r="B46" s="58">
        <v>114</v>
      </c>
      <c r="C46" s="59" t="s">
        <v>383</v>
      </c>
      <c r="D46" s="69"/>
      <c r="E46" s="69"/>
      <c r="F46" s="69"/>
      <c r="G46" s="61">
        <f t="shared" si="4"/>
        <v>0</v>
      </c>
      <c r="H46" s="39"/>
      <c r="J46" s="45"/>
      <c r="K46" s="45"/>
      <c r="L46" s="46"/>
      <c r="M46" s="45"/>
      <c r="N46" s="46"/>
      <c r="O46" s="45"/>
      <c r="P46" s="45"/>
      <c r="Q46" s="45"/>
      <c r="S46" s="90">
        <f t="shared" si="1"/>
      </c>
      <c r="T46" s="88">
        <f t="shared" si="2"/>
        <v>0</v>
      </c>
      <c r="U46" s="88">
        <f t="shared" si="3"/>
        <v>0</v>
      </c>
      <c r="V46" s="47"/>
      <c r="W46" s="45"/>
    </row>
    <row r="47" spans="2:23" ht="15" customHeight="1">
      <c r="B47" s="58">
        <v>115</v>
      </c>
      <c r="C47" s="59" t="s">
        <v>384</v>
      </c>
      <c r="D47" s="69"/>
      <c r="E47" s="69"/>
      <c r="F47" s="69"/>
      <c r="G47" s="61">
        <f t="shared" si="4"/>
        <v>0</v>
      </c>
      <c r="H47" s="36"/>
      <c r="J47" s="45"/>
      <c r="K47" s="45"/>
      <c r="L47" s="46"/>
      <c r="M47" s="45"/>
      <c r="N47" s="45"/>
      <c r="O47" s="45"/>
      <c r="P47" s="45"/>
      <c r="Q47" s="45"/>
      <c r="S47" s="90">
        <f t="shared" si="1"/>
      </c>
      <c r="T47" s="88">
        <f t="shared" si="2"/>
        <v>0</v>
      </c>
      <c r="U47" s="88">
        <f t="shared" si="3"/>
        <v>0</v>
      </c>
      <c r="V47" s="47"/>
      <c r="W47" s="45"/>
    </row>
    <row r="48" spans="2:23" ht="15" customHeight="1">
      <c r="B48" s="58">
        <v>117</v>
      </c>
      <c r="C48" s="59" t="s">
        <v>385</v>
      </c>
      <c r="D48" s="69"/>
      <c r="E48" s="69"/>
      <c r="F48" s="69"/>
      <c r="G48" s="61">
        <f t="shared" si="4"/>
        <v>0</v>
      </c>
      <c r="H48" s="39"/>
      <c r="J48" s="45"/>
      <c r="K48" s="45"/>
      <c r="L48" s="46"/>
      <c r="M48" s="45"/>
      <c r="N48" s="45"/>
      <c r="O48" s="45"/>
      <c r="P48" s="45"/>
      <c r="Q48" s="45"/>
      <c r="S48" s="90">
        <f t="shared" si="1"/>
      </c>
      <c r="T48" s="88">
        <f t="shared" si="2"/>
        <v>0</v>
      </c>
      <c r="U48" s="88">
        <f t="shared" si="3"/>
        <v>0</v>
      </c>
      <c r="V48" s="47"/>
      <c r="W48" s="45"/>
    </row>
    <row r="49" spans="2:23" ht="15" customHeight="1">
      <c r="B49" s="58">
        <v>118</v>
      </c>
      <c r="C49" s="59" t="s">
        <v>386</v>
      </c>
      <c r="D49" s="69"/>
      <c r="E49" s="69"/>
      <c r="F49" s="69"/>
      <c r="G49" s="61">
        <f t="shared" si="4"/>
        <v>0</v>
      </c>
      <c r="H49" s="39"/>
      <c r="J49" s="45"/>
      <c r="K49" s="45"/>
      <c r="L49" s="46"/>
      <c r="M49" s="45"/>
      <c r="N49" s="45"/>
      <c r="O49" s="45"/>
      <c r="P49" s="45"/>
      <c r="Q49" s="45"/>
      <c r="S49" s="90">
        <f t="shared" si="1"/>
      </c>
      <c r="T49" s="88">
        <f t="shared" si="2"/>
        <v>0</v>
      </c>
      <c r="U49" s="88">
        <f t="shared" si="3"/>
        <v>0</v>
      </c>
      <c r="V49" s="47"/>
      <c r="W49" s="45"/>
    </row>
    <row r="50" spans="2:23" ht="15" customHeight="1">
      <c r="B50" s="80">
        <v>12</v>
      </c>
      <c r="C50" s="57" t="s">
        <v>387</v>
      </c>
      <c r="D50" s="94"/>
      <c r="E50" s="94"/>
      <c r="F50" s="94"/>
      <c r="G50" s="60">
        <f>SUM(G51:G54)</f>
        <v>0</v>
      </c>
      <c r="H50" s="95"/>
      <c r="I50" s="96"/>
      <c r="J50" s="94"/>
      <c r="K50" s="94"/>
      <c r="L50" s="94"/>
      <c r="M50" s="94"/>
      <c r="N50" s="94"/>
      <c r="O50" s="94"/>
      <c r="P50" s="94"/>
      <c r="Q50" s="94"/>
      <c r="R50" s="97"/>
      <c r="S50" s="91" t="str">
        <f>_xlfn.IFERROR(SUM(T50/G50),"0%")</f>
        <v>0%</v>
      </c>
      <c r="T50" s="60">
        <f>SUM(T51:T54)</f>
        <v>0</v>
      </c>
      <c r="U50" s="60">
        <f>SUM(U51:U54)</f>
        <v>0</v>
      </c>
      <c r="V50" s="60">
        <f>SUM(V51:V54)</f>
        <v>0</v>
      </c>
      <c r="W50" s="94"/>
    </row>
    <row r="51" spans="2:23" ht="15" customHeight="1">
      <c r="B51" s="81">
        <v>121</v>
      </c>
      <c r="C51" s="82" t="s">
        <v>388</v>
      </c>
      <c r="D51" s="69"/>
      <c r="E51" s="69"/>
      <c r="F51" s="69"/>
      <c r="G51" s="88">
        <f>SUM(E51*F51)</f>
        <v>0</v>
      </c>
      <c r="H51" s="39"/>
      <c r="J51" s="48"/>
      <c r="K51" s="48"/>
      <c r="L51" s="48"/>
      <c r="M51" s="48"/>
      <c r="N51" s="48"/>
      <c r="O51" s="48"/>
      <c r="P51" s="48"/>
      <c r="Q51" s="48"/>
      <c r="S51" s="90">
        <f>_xlfn.IFERROR(SUM(SUM(J51:Q51)-V51)/G51,"")</f>
      </c>
      <c r="T51" s="88">
        <f>_xlfn.IFERROR(SUM(J51:Q51),"")</f>
        <v>0</v>
      </c>
      <c r="U51" s="88">
        <f>_xlfn.IFERROR(SUM(G51-T51),"")+V51</f>
        <v>0</v>
      </c>
      <c r="V51" s="49"/>
      <c r="W51" s="48"/>
    </row>
    <row r="52" spans="2:23" ht="15" customHeight="1">
      <c r="B52" s="81">
        <v>122</v>
      </c>
      <c r="C52" s="59" t="s">
        <v>389</v>
      </c>
      <c r="D52" s="69"/>
      <c r="E52" s="69"/>
      <c r="F52" s="69"/>
      <c r="G52" s="88">
        <f>SUM(E52*F52)</f>
        <v>0</v>
      </c>
      <c r="H52" s="39"/>
      <c r="J52" s="45"/>
      <c r="K52" s="45"/>
      <c r="L52" s="45"/>
      <c r="M52" s="45"/>
      <c r="N52" s="45"/>
      <c r="O52" s="45"/>
      <c r="P52" s="45"/>
      <c r="Q52" s="45"/>
      <c r="S52" s="90">
        <f>_xlfn.IFERROR(SUM(SUM(J52:Q52)-V52)/G52,"")</f>
      </c>
      <c r="T52" s="88">
        <f>_xlfn.IFERROR(SUM(J52:Q52),"")</f>
        <v>0</v>
      </c>
      <c r="U52" s="88">
        <f>_xlfn.IFERROR(SUM(G52-T52),"")+V52</f>
        <v>0</v>
      </c>
      <c r="V52" s="47"/>
      <c r="W52" s="45"/>
    </row>
    <row r="53" spans="2:23" ht="15" customHeight="1">
      <c r="B53" s="81">
        <v>123</v>
      </c>
      <c r="C53" s="82" t="s">
        <v>390</v>
      </c>
      <c r="D53" s="69"/>
      <c r="E53" s="69"/>
      <c r="F53" s="69"/>
      <c r="G53" s="88">
        <f>SUM(E53*F53)</f>
        <v>0</v>
      </c>
      <c r="H53" s="39"/>
      <c r="J53" s="48"/>
      <c r="K53" s="48"/>
      <c r="L53" s="48"/>
      <c r="M53" s="48"/>
      <c r="N53" s="48"/>
      <c r="O53" s="48"/>
      <c r="P53" s="48"/>
      <c r="Q53" s="48"/>
      <c r="S53" s="90">
        <f>_xlfn.IFERROR(SUM(SUM(J53:Q53)-V53)/G53,"")</f>
      </c>
      <c r="T53" s="88">
        <f>_xlfn.IFERROR(SUM(J53:Q53),"")</f>
        <v>0</v>
      </c>
      <c r="U53" s="88">
        <f>_xlfn.IFERROR(SUM(G53-T53),"")+V53</f>
        <v>0</v>
      </c>
      <c r="V53" s="49"/>
      <c r="W53" s="48"/>
    </row>
    <row r="54" spans="2:23" ht="15" customHeight="1">
      <c r="B54" s="81">
        <v>128</v>
      </c>
      <c r="C54" s="59" t="s">
        <v>391</v>
      </c>
      <c r="D54" s="69"/>
      <c r="E54" s="69"/>
      <c r="F54" s="69"/>
      <c r="G54" s="88">
        <f>SUM(E54*F54)</f>
        <v>0</v>
      </c>
      <c r="H54" s="39"/>
      <c r="J54" s="45"/>
      <c r="K54" s="45"/>
      <c r="L54" s="45"/>
      <c r="M54" s="45"/>
      <c r="N54" s="45"/>
      <c r="O54" s="45"/>
      <c r="P54" s="45"/>
      <c r="Q54" s="45"/>
      <c r="S54" s="90">
        <f>_xlfn.IFERROR(SUM(SUM(J54:Q54)-V54)/G54,"")</f>
      </c>
      <c r="T54" s="88">
        <f>_xlfn.IFERROR(SUM(J54:Q54),"")</f>
        <v>0</v>
      </c>
      <c r="U54" s="88">
        <f>_xlfn.IFERROR(SUM(G54-T54),"")+V54</f>
        <v>0</v>
      </c>
      <c r="V54" s="47"/>
      <c r="W54" s="45"/>
    </row>
    <row r="55" spans="2:23" ht="15" customHeight="1">
      <c r="B55" s="80">
        <v>13</v>
      </c>
      <c r="C55" s="57" t="s">
        <v>392</v>
      </c>
      <c r="D55" s="94"/>
      <c r="E55" s="94"/>
      <c r="F55" s="94"/>
      <c r="G55" s="60">
        <f>SUM(G56:G57)</f>
        <v>0</v>
      </c>
      <c r="H55" s="95"/>
      <c r="I55" s="96"/>
      <c r="J55" s="94"/>
      <c r="K55" s="94"/>
      <c r="L55" s="94"/>
      <c r="M55" s="94"/>
      <c r="N55" s="94"/>
      <c r="O55" s="94"/>
      <c r="P55" s="94"/>
      <c r="Q55" s="94"/>
      <c r="R55" s="97"/>
      <c r="S55" s="91" t="str">
        <f>_xlfn.IFERROR(SUM(T55/G55),"0%")</f>
        <v>0%</v>
      </c>
      <c r="T55" s="60">
        <f>SUM(T56:T57)</f>
        <v>0</v>
      </c>
      <c r="U55" s="60">
        <f>SUM(U56:U57)</f>
        <v>0</v>
      </c>
      <c r="V55" s="60">
        <f>SUM(V56:V57)</f>
        <v>0</v>
      </c>
      <c r="W55" s="94"/>
    </row>
    <row r="56" spans="2:23" ht="15" customHeight="1">
      <c r="B56" s="81">
        <v>131</v>
      </c>
      <c r="C56" s="59" t="s">
        <v>392</v>
      </c>
      <c r="D56" s="69"/>
      <c r="E56" s="69"/>
      <c r="F56" s="69"/>
      <c r="G56" s="61">
        <f>SUM(E56*F56)</f>
        <v>0</v>
      </c>
      <c r="H56" s="36"/>
      <c r="J56" s="45"/>
      <c r="K56" s="45"/>
      <c r="L56" s="45"/>
      <c r="M56" s="45"/>
      <c r="N56" s="45"/>
      <c r="O56" s="45"/>
      <c r="P56" s="45"/>
      <c r="Q56" s="45"/>
      <c r="S56" s="90">
        <f>_xlfn.IFERROR(SUM(SUM(J56:Q56)-V56)/G56,"")</f>
      </c>
      <c r="T56" s="88">
        <f>_xlfn.IFERROR(SUM(J56:Q56),"")</f>
        <v>0</v>
      </c>
      <c r="U56" s="88">
        <f>_xlfn.IFERROR(SUM(G56-T56),"")+V56</f>
        <v>0</v>
      </c>
      <c r="V56" s="47"/>
      <c r="W56" s="45"/>
    </row>
    <row r="57" spans="2:23" ht="15" customHeight="1">
      <c r="B57" s="81">
        <v>138</v>
      </c>
      <c r="C57" s="59" t="s">
        <v>393</v>
      </c>
      <c r="D57" s="69"/>
      <c r="E57" s="69"/>
      <c r="F57" s="69"/>
      <c r="G57" s="61">
        <f>SUM(E57*F57)</f>
        <v>0</v>
      </c>
      <c r="H57" s="39"/>
      <c r="J57" s="45"/>
      <c r="K57" s="45"/>
      <c r="L57" s="45"/>
      <c r="M57" s="45"/>
      <c r="N57" s="45"/>
      <c r="O57" s="45"/>
      <c r="P57" s="45"/>
      <c r="Q57" s="45"/>
      <c r="S57" s="90">
        <f>_xlfn.IFERROR(SUM(SUM(J57:Q57)-V57)/G57,"")</f>
      </c>
      <c r="T57" s="88">
        <f>_xlfn.IFERROR(SUM(J57:Q57),"")</f>
        <v>0</v>
      </c>
      <c r="U57" s="88">
        <f>_xlfn.IFERROR(SUM(G57-T57),"")+V57</f>
        <v>0</v>
      </c>
      <c r="V57" s="47"/>
      <c r="W57" s="45"/>
    </row>
    <row r="58" spans="2:23" ht="15" customHeight="1">
      <c r="B58" s="80">
        <v>14</v>
      </c>
      <c r="C58" s="57" t="s">
        <v>394</v>
      </c>
      <c r="D58" s="94"/>
      <c r="E58" s="94"/>
      <c r="F58" s="94"/>
      <c r="G58" s="60">
        <f>SUM(G59:G66)</f>
        <v>0</v>
      </c>
      <c r="H58" s="95"/>
      <c r="I58" s="96"/>
      <c r="J58" s="94"/>
      <c r="K58" s="94"/>
      <c r="L58" s="94"/>
      <c r="M58" s="94"/>
      <c r="N58" s="94"/>
      <c r="O58" s="94"/>
      <c r="P58" s="94"/>
      <c r="Q58" s="94"/>
      <c r="R58" s="97"/>
      <c r="S58" s="91" t="str">
        <f>_xlfn.IFERROR(SUM(T58/G58),"0%")</f>
        <v>0%</v>
      </c>
      <c r="T58" s="60">
        <f>SUM(T59:T66)</f>
        <v>0</v>
      </c>
      <c r="U58" s="60">
        <f>SUM(U59:U66)</f>
        <v>0</v>
      </c>
      <c r="V58" s="60">
        <f>SUM(V59:V66)</f>
        <v>0</v>
      </c>
      <c r="W58" s="94"/>
    </row>
    <row r="59" spans="2:23" ht="15" customHeight="1">
      <c r="B59" s="81">
        <v>141</v>
      </c>
      <c r="C59" s="59" t="s">
        <v>395</v>
      </c>
      <c r="D59" s="69"/>
      <c r="E59" s="69"/>
      <c r="F59" s="69"/>
      <c r="G59" s="61">
        <f>SUM(E59*F59)</f>
        <v>0</v>
      </c>
      <c r="H59" s="39"/>
      <c r="J59" s="45"/>
      <c r="K59" s="45"/>
      <c r="L59" s="45"/>
      <c r="M59" s="45"/>
      <c r="N59" s="45"/>
      <c r="O59" s="45"/>
      <c r="P59" s="45"/>
      <c r="Q59" s="45"/>
      <c r="S59" s="90">
        <f aca="true" t="shared" si="5" ref="S59:S66">_xlfn.IFERROR(SUM(SUM(J59:Q59)-V59)/G59,"")</f>
      </c>
      <c r="T59" s="88">
        <f aca="true" t="shared" si="6" ref="T59:T66">_xlfn.IFERROR(SUM(J59:Q59),"")</f>
        <v>0</v>
      </c>
      <c r="U59" s="88">
        <f aca="true" t="shared" si="7" ref="U59:U66">_xlfn.IFERROR(SUM(G59-T59),"")+V59</f>
        <v>0</v>
      </c>
      <c r="V59" s="47"/>
      <c r="W59" s="45"/>
    </row>
    <row r="60" spans="2:23" ht="15" customHeight="1">
      <c r="B60" s="81">
        <v>142</v>
      </c>
      <c r="C60" s="59" t="s">
        <v>396</v>
      </c>
      <c r="D60" s="69"/>
      <c r="E60" s="69"/>
      <c r="F60" s="69"/>
      <c r="G60" s="61">
        <f aca="true" t="shared" si="8" ref="G60:G66">SUM(E60*F60)</f>
        <v>0</v>
      </c>
      <c r="H60" s="36"/>
      <c r="J60" s="45"/>
      <c r="K60" s="45"/>
      <c r="L60" s="45"/>
      <c r="M60" s="45"/>
      <c r="N60" s="45"/>
      <c r="O60" s="45"/>
      <c r="P60" s="45"/>
      <c r="Q60" s="45"/>
      <c r="S60" s="90">
        <f t="shared" si="5"/>
      </c>
      <c r="T60" s="88">
        <f t="shared" si="6"/>
        <v>0</v>
      </c>
      <c r="U60" s="88">
        <f t="shared" si="7"/>
        <v>0</v>
      </c>
      <c r="V60" s="47"/>
      <c r="W60" s="45"/>
    </row>
    <row r="61" spans="2:23" ht="15" customHeight="1">
      <c r="B61" s="81">
        <v>143</v>
      </c>
      <c r="C61" s="59" t="s">
        <v>397</v>
      </c>
      <c r="D61" s="69"/>
      <c r="E61" s="69"/>
      <c r="F61" s="69"/>
      <c r="G61" s="61">
        <f t="shared" si="8"/>
        <v>0</v>
      </c>
      <c r="H61" s="39"/>
      <c r="J61" s="45"/>
      <c r="K61" s="45"/>
      <c r="L61" s="45"/>
      <c r="M61" s="45"/>
      <c r="N61" s="45"/>
      <c r="O61" s="45"/>
      <c r="P61" s="45"/>
      <c r="Q61" s="45"/>
      <c r="S61" s="90">
        <f t="shared" si="5"/>
      </c>
      <c r="T61" s="88">
        <f t="shared" si="6"/>
        <v>0</v>
      </c>
      <c r="U61" s="88">
        <f t="shared" si="7"/>
        <v>0</v>
      </c>
      <c r="V61" s="47"/>
      <c r="W61" s="45"/>
    </row>
    <row r="62" spans="2:23" ht="15" customHeight="1">
      <c r="B62" s="81">
        <v>144</v>
      </c>
      <c r="C62" s="59" t="s">
        <v>398</v>
      </c>
      <c r="D62" s="69"/>
      <c r="E62" s="69"/>
      <c r="F62" s="69"/>
      <c r="G62" s="61">
        <f t="shared" si="8"/>
        <v>0</v>
      </c>
      <c r="H62" s="39"/>
      <c r="J62" s="45"/>
      <c r="K62" s="45"/>
      <c r="L62" s="45"/>
      <c r="M62" s="45"/>
      <c r="N62" s="45"/>
      <c r="O62" s="45"/>
      <c r="P62" s="45"/>
      <c r="Q62" s="45"/>
      <c r="S62" s="90">
        <f t="shared" si="5"/>
      </c>
      <c r="T62" s="88">
        <f t="shared" si="6"/>
        <v>0</v>
      </c>
      <c r="U62" s="88">
        <f t="shared" si="7"/>
        <v>0</v>
      </c>
      <c r="V62" s="47"/>
      <c r="W62" s="45"/>
    </row>
    <row r="63" spans="2:23" ht="15" customHeight="1">
      <c r="B63" s="81">
        <v>145</v>
      </c>
      <c r="C63" s="59" t="s">
        <v>399</v>
      </c>
      <c r="D63" s="69"/>
      <c r="E63" s="69"/>
      <c r="F63" s="69"/>
      <c r="G63" s="61">
        <f t="shared" si="8"/>
        <v>0</v>
      </c>
      <c r="H63" s="39"/>
      <c r="J63" s="45"/>
      <c r="K63" s="45"/>
      <c r="L63" s="45"/>
      <c r="M63" s="45"/>
      <c r="N63" s="45"/>
      <c r="O63" s="45"/>
      <c r="P63" s="45"/>
      <c r="Q63" s="45"/>
      <c r="S63" s="90">
        <f t="shared" si="5"/>
      </c>
      <c r="T63" s="88">
        <f t="shared" si="6"/>
        <v>0</v>
      </c>
      <c r="U63" s="88">
        <f t="shared" si="7"/>
        <v>0</v>
      </c>
      <c r="V63" s="47"/>
      <c r="W63" s="45"/>
    </row>
    <row r="64" spans="2:23" ht="15" customHeight="1">
      <c r="B64" s="81">
        <v>146</v>
      </c>
      <c r="C64" s="59" t="s">
        <v>400</v>
      </c>
      <c r="D64" s="69"/>
      <c r="E64" s="69"/>
      <c r="F64" s="69"/>
      <c r="G64" s="61">
        <f t="shared" si="8"/>
        <v>0</v>
      </c>
      <c r="H64" s="39"/>
      <c r="J64" s="45"/>
      <c r="K64" s="45"/>
      <c r="L64" s="45"/>
      <c r="M64" s="45"/>
      <c r="N64" s="45"/>
      <c r="O64" s="45"/>
      <c r="P64" s="45"/>
      <c r="Q64" s="45"/>
      <c r="S64" s="90">
        <f t="shared" si="5"/>
      </c>
      <c r="T64" s="88">
        <f t="shared" si="6"/>
        <v>0</v>
      </c>
      <c r="U64" s="88">
        <f t="shared" si="7"/>
        <v>0</v>
      </c>
      <c r="V64" s="47"/>
      <c r="W64" s="45"/>
    </row>
    <row r="65" spans="2:23" ht="15" customHeight="1">
      <c r="B65" s="81">
        <v>147</v>
      </c>
      <c r="C65" s="59" t="s">
        <v>401</v>
      </c>
      <c r="D65" s="69"/>
      <c r="E65" s="69"/>
      <c r="F65" s="69"/>
      <c r="G65" s="61">
        <f t="shared" si="8"/>
        <v>0</v>
      </c>
      <c r="H65" s="39"/>
      <c r="J65" s="45"/>
      <c r="K65" s="45"/>
      <c r="L65" s="45"/>
      <c r="M65" s="45"/>
      <c r="N65" s="45"/>
      <c r="O65" s="45"/>
      <c r="P65" s="45"/>
      <c r="Q65" s="45"/>
      <c r="S65" s="90">
        <f t="shared" si="5"/>
      </c>
      <c r="T65" s="88">
        <f t="shared" si="6"/>
        <v>0</v>
      </c>
      <c r="U65" s="88">
        <f t="shared" si="7"/>
        <v>0</v>
      </c>
      <c r="V65" s="47"/>
      <c r="W65" s="45"/>
    </row>
    <row r="66" spans="2:23" ht="15" customHeight="1">
      <c r="B66" s="81">
        <v>148</v>
      </c>
      <c r="C66" s="59" t="s">
        <v>402</v>
      </c>
      <c r="D66" s="69"/>
      <c r="E66" s="69"/>
      <c r="F66" s="69"/>
      <c r="G66" s="61">
        <f t="shared" si="8"/>
        <v>0</v>
      </c>
      <c r="H66" s="39"/>
      <c r="J66" s="45"/>
      <c r="K66" s="45"/>
      <c r="L66" s="45"/>
      <c r="M66" s="45"/>
      <c r="N66" s="45"/>
      <c r="O66" s="45"/>
      <c r="P66" s="45"/>
      <c r="Q66" s="45"/>
      <c r="S66" s="90">
        <f t="shared" si="5"/>
      </c>
      <c r="T66" s="88">
        <f t="shared" si="6"/>
        <v>0</v>
      </c>
      <c r="U66" s="88">
        <f t="shared" si="7"/>
        <v>0</v>
      </c>
      <c r="V66" s="47"/>
      <c r="W66" s="45"/>
    </row>
    <row r="67" spans="2:23" ht="15" customHeight="1">
      <c r="B67" s="80">
        <v>15</v>
      </c>
      <c r="C67" s="57" t="s">
        <v>403</v>
      </c>
      <c r="D67" s="94"/>
      <c r="E67" s="94"/>
      <c r="F67" s="94"/>
      <c r="G67" s="60">
        <f>SUM(G68:G75)</f>
        <v>0</v>
      </c>
      <c r="H67" s="95"/>
      <c r="I67" s="96"/>
      <c r="J67" s="94"/>
      <c r="K67" s="94"/>
      <c r="L67" s="94"/>
      <c r="M67" s="94"/>
      <c r="N67" s="94"/>
      <c r="O67" s="94"/>
      <c r="P67" s="94"/>
      <c r="Q67" s="94"/>
      <c r="R67" s="97"/>
      <c r="S67" s="91" t="str">
        <f>_xlfn.IFERROR(SUM(T67/G67),"0%")</f>
        <v>0%</v>
      </c>
      <c r="T67" s="60">
        <f>SUM(T68:T75)</f>
        <v>0</v>
      </c>
      <c r="U67" s="60">
        <f>SUM(U68:U75)</f>
        <v>0</v>
      </c>
      <c r="V67" s="60">
        <f>SUM(V68:V75)</f>
        <v>0</v>
      </c>
      <c r="W67" s="94"/>
    </row>
    <row r="68" spans="2:23" ht="15" customHeight="1">
      <c r="B68" s="81">
        <v>151</v>
      </c>
      <c r="C68" s="59" t="s">
        <v>404</v>
      </c>
      <c r="D68" s="69"/>
      <c r="E68" s="69"/>
      <c r="F68" s="69"/>
      <c r="G68" s="61">
        <f>SUM(E68*F68)</f>
        <v>0</v>
      </c>
      <c r="H68" s="36"/>
      <c r="J68" s="45"/>
      <c r="K68" s="45"/>
      <c r="L68" s="45"/>
      <c r="M68" s="45"/>
      <c r="N68" s="45"/>
      <c r="O68" s="45"/>
      <c r="P68" s="45"/>
      <c r="Q68" s="45"/>
      <c r="S68" s="90">
        <f aca="true" t="shared" si="9" ref="S68:S75">_xlfn.IFERROR(SUM(SUM(J68:Q68)-V68)/G68,"")</f>
      </c>
      <c r="T68" s="88">
        <f aca="true" t="shared" si="10" ref="T68:T75">_xlfn.IFERROR(SUM(J68:Q68),"")</f>
        <v>0</v>
      </c>
      <c r="U68" s="88">
        <f aca="true" t="shared" si="11" ref="U68:U75">_xlfn.IFERROR(SUM(G68-T68),"")+V68</f>
        <v>0</v>
      </c>
      <c r="V68" s="47"/>
      <c r="W68" s="45"/>
    </row>
    <row r="69" spans="2:23" ht="15" customHeight="1">
      <c r="B69" s="81">
        <v>152</v>
      </c>
      <c r="C69" s="59" t="s">
        <v>405</v>
      </c>
      <c r="D69" s="69"/>
      <c r="E69" s="69"/>
      <c r="F69" s="69"/>
      <c r="G69" s="61">
        <f aca="true" t="shared" si="12" ref="G69:G75">SUM(E69*F69)</f>
        <v>0</v>
      </c>
      <c r="H69" s="39"/>
      <c r="J69" s="45"/>
      <c r="K69" s="45"/>
      <c r="L69" s="45"/>
      <c r="M69" s="45"/>
      <c r="N69" s="45"/>
      <c r="O69" s="45"/>
      <c r="P69" s="45"/>
      <c r="Q69" s="45"/>
      <c r="S69" s="90">
        <f t="shared" si="9"/>
      </c>
      <c r="T69" s="88">
        <f t="shared" si="10"/>
        <v>0</v>
      </c>
      <c r="U69" s="88">
        <f t="shared" si="11"/>
        <v>0</v>
      </c>
      <c r="V69" s="47"/>
      <c r="W69" s="45"/>
    </row>
    <row r="70" spans="2:23" ht="15" customHeight="1">
      <c r="B70" s="81">
        <v>153</v>
      </c>
      <c r="C70" s="59" t="s">
        <v>406</v>
      </c>
      <c r="D70" s="69"/>
      <c r="E70" s="69"/>
      <c r="F70" s="69"/>
      <c r="G70" s="61">
        <f t="shared" si="12"/>
        <v>0</v>
      </c>
      <c r="H70" s="39"/>
      <c r="J70" s="45"/>
      <c r="K70" s="45"/>
      <c r="L70" s="45"/>
      <c r="M70" s="45"/>
      <c r="N70" s="45"/>
      <c r="O70" s="45"/>
      <c r="P70" s="45"/>
      <c r="Q70" s="45"/>
      <c r="S70" s="90">
        <f t="shared" si="9"/>
      </c>
      <c r="T70" s="88">
        <f t="shared" si="10"/>
        <v>0</v>
      </c>
      <c r="U70" s="88">
        <f t="shared" si="11"/>
        <v>0</v>
      </c>
      <c r="V70" s="47"/>
      <c r="W70" s="45"/>
    </row>
    <row r="71" spans="2:23" ht="15" customHeight="1">
      <c r="B71" s="81">
        <v>154</v>
      </c>
      <c r="C71" s="59" t="s">
        <v>407</v>
      </c>
      <c r="D71" s="69"/>
      <c r="E71" s="69"/>
      <c r="F71" s="69"/>
      <c r="G71" s="61">
        <f t="shared" si="12"/>
        <v>0</v>
      </c>
      <c r="H71" s="39"/>
      <c r="J71" s="45"/>
      <c r="K71" s="45"/>
      <c r="L71" s="45"/>
      <c r="M71" s="45"/>
      <c r="N71" s="45"/>
      <c r="O71" s="45"/>
      <c r="P71" s="45"/>
      <c r="Q71" s="45"/>
      <c r="S71" s="90">
        <f t="shared" si="9"/>
      </c>
      <c r="T71" s="88">
        <f t="shared" si="10"/>
        <v>0</v>
      </c>
      <c r="U71" s="88">
        <f t="shared" si="11"/>
        <v>0</v>
      </c>
      <c r="V71" s="47"/>
      <c r="W71" s="45"/>
    </row>
    <row r="72" spans="2:23" ht="15" customHeight="1">
      <c r="B72" s="81">
        <v>155</v>
      </c>
      <c r="C72" s="59" t="s">
        <v>408</v>
      </c>
      <c r="D72" s="69"/>
      <c r="E72" s="69"/>
      <c r="F72" s="69"/>
      <c r="G72" s="61">
        <f t="shared" si="12"/>
        <v>0</v>
      </c>
      <c r="H72" s="39"/>
      <c r="J72" s="45"/>
      <c r="K72" s="45"/>
      <c r="L72" s="45"/>
      <c r="M72" s="45"/>
      <c r="N72" s="45"/>
      <c r="O72" s="45"/>
      <c r="P72" s="45"/>
      <c r="Q72" s="45"/>
      <c r="S72" s="90">
        <f t="shared" si="9"/>
      </c>
      <c r="T72" s="88">
        <f t="shared" si="10"/>
        <v>0</v>
      </c>
      <c r="U72" s="88">
        <f t="shared" si="11"/>
        <v>0</v>
      </c>
      <c r="V72" s="47"/>
      <c r="W72" s="45"/>
    </row>
    <row r="73" spans="2:23" ht="15" customHeight="1">
      <c r="B73" s="81">
        <v>156</v>
      </c>
      <c r="C73" s="59" t="s">
        <v>409</v>
      </c>
      <c r="D73" s="69"/>
      <c r="E73" s="69"/>
      <c r="F73" s="69"/>
      <c r="G73" s="61">
        <f t="shared" si="12"/>
        <v>0</v>
      </c>
      <c r="H73" s="39"/>
      <c r="J73" s="45"/>
      <c r="K73" s="45"/>
      <c r="L73" s="45"/>
      <c r="M73" s="45"/>
      <c r="N73" s="45"/>
      <c r="O73" s="45"/>
      <c r="P73" s="45"/>
      <c r="Q73" s="45"/>
      <c r="S73" s="90">
        <f t="shared" si="9"/>
      </c>
      <c r="T73" s="88">
        <f t="shared" si="10"/>
        <v>0</v>
      </c>
      <c r="U73" s="88">
        <f t="shared" si="11"/>
        <v>0</v>
      </c>
      <c r="V73" s="47"/>
      <c r="W73" s="45"/>
    </row>
    <row r="74" spans="2:23" ht="15" customHeight="1">
      <c r="B74" s="81">
        <v>157</v>
      </c>
      <c r="C74" s="59" t="s">
        <v>410</v>
      </c>
      <c r="D74" s="69"/>
      <c r="E74" s="69"/>
      <c r="F74" s="69"/>
      <c r="G74" s="61">
        <f t="shared" si="12"/>
        <v>0</v>
      </c>
      <c r="H74" s="36"/>
      <c r="J74" s="45"/>
      <c r="K74" s="45"/>
      <c r="L74" s="45"/>
      <c r="M74" s="45"/>
      <c r="N74" s="45"/>
      <c r="O74" s="45"/>
      <c r="P74" s="45"/>
      <c r="Q74" s="45"/>
      <c r="S74" s="90">
        <f t="shared" si="9"/>
      </c>
      <c r="T74" s="88">
        <f t="shared" si="10"/>
        <v>0</v>
      </c>
      <c r="U74" s="88">
        <f t="shared" si="11"/>
        <v>0</v>
      </c>
      <c r="V74" s="47"/>
      <c r="W74" s="45"/>
    </row>
    <row r="75" spans="2:23" ht="15" customHeight="1">
      <c r="B75" s="81">
        <v>158</v>
      </c>
      <c r="C75" s="59" t="s">
        <v>411</v>
      </c>
      <c r="D75" s="69"/>
      <c r="E75" s="69"/>
      <c r="F75" s="69"/>
      <c r="G75" s="61">
        <f t="shared" si="12"/>
        <v>0</v>
      </c>
      <c r="H75" s="36"/>
      <c r="J75" s="45"/>
      <c r="K75" s="45"/>
      <c r="L75" s="45"/>
      <c r="M75" s="45"/>
      <c r="N75" s="45"/>
      <c r="O75" s="45"/>
      <c r="P75" s="45"/>
      <c r="Q75" s="45"/>
      <c r="S75" s="90">
        <f t="shared" si="9"/>
      </c>
      <c r="T75" s="88">
        <f t="shared" si="10"/>
        <v>0</v>
      </c>
      <c r="U75" s="88">
        <f t="shared" si="11"/>
        <v>0</v>
      </c>
      <c r="V75" s="47"/>
      <c r="W75" s="45"/>
    </row>
    <row r="76" spans="2:23" ht="15" customHeight="1">
      <c r="B76" s="80">
        <v>16</v>
      </c>
      <c r="C76" s="57" t="s">
        <v>412</v>
      </c>
      <c r="D76" s="94"/>
      <c r="E76" s="94"/>
      <c r="F76" s="94"/>
      <c r="G76" s="60">
        <f>SUM(G77:G79)</f>
        <v>0</v>
      </c>
      <c r="H76" s="95"/>
      <c r="I76" s="96"/>
      <c r="J76" s="94"/>
      <c r="K76" s="94"/>
      <c r="L76" s="94"/>
      <c r="M76" s="94"/>
      <c r="N76" s="94"/>
      <c r="O76" s="94"/>
      <c r="P76" s="94"/>
      <c r="Q76" s="94"/>
      <c r="R76" s="97"/>
      <c r="S76" s="91" t="str">
        <f>_xlfn.IFERROR(SUM(T76/G76),"0%")</f>
        <v>0%</v>
      </c>
      <c r="T76" s="60">
        <f>SUM(T77:T79)</f>
        <v>0</v>
      </c>
      <c r="U76" s="60">
        <f>SUM(U77:U79)</f>
        <v>0</v>
      </c>
      <c r="V76" s="60">
        <f>SUM(V77:V79)</f>
        <v>0</v>
      </c>
      <c r="W76" s="94"/>
    </row>
    <row r="77" spans="2:23" ht="15" customHeight="1">
      <c r="B77" s="81">
        <v>161</v>
      </c>
      <c r="C77" s="59" t="s">
        <v>413</v>
      </c>
      <c r="D77" s="69"/>
      <c r="E77" s="69"/>
      <c r="F77" s="69"/>
      <c r="G77" s="61">
        <f>SUM(E77*F77)</f>
        <v>0</v>
      </c>
      <c r="H77" s="39"/>
      <c r="J77" s="45"/>
      <c r="K77" s="45"/>
      <c r="L77" s="45"/>
      <c r="M77" s="45"/>
      <c r="N77" s="45"/>
      <c r="O77" s="45"/>
      <c r="P77" s="45"/>
      <c r="Q77" s="45"/>
      <c r="S77" s="90">
        <f>_xlfn.IFERROR(SUM(SUM(J77:Q77)-V77)/G77,"")</f>
      </c>
      <c r="T77" s="88">
        <f>_xlfn.IFERROR(SUM(J77:Q77),"")</f>
        <v>0</v>
      </c>
      <c r="U77" s="88">
        <f>_xlfn.IFERROR(SUM(G77-T77),"")+V77</f>
        <v>0</v>
      </c>
      <c r="V77" s="47"/>
      <c r="W77" s="45"/>
    </row>
    <row r="78" spans="2:23" ht="15" customHeight="1">
      <c r="B78" s="81">
        <v>162</v>
      </c>
      <c r="C78" s="59" t="s">
        <v>389</v>
      </c>
      <c r="D78" s="69"/>
      <c r="E78" s="69"/>
      <c r="F78" s="69"/>
      <c r="G78" s="61">
        <f>SUM(E78*F78)</f>
        <v>0</v>
      </c>
      <c r="H78" s="39"/>
      <c r="J78" s="45"/>
      <c r="K78" s="45"/>
      <c r="L78" s="45"/>
      <c r="M78" s="45"/>
      <c r="N78" s="45"/>
      <c r="O78" s="45"/>
      <c r="P78" s="45"/>
      <c r="Q78" s="45"/>
      <c r="S78" s="90">
        <f>_xlfn.IFERROR(SUM(SUM(J78:Q78)-V78)/G78,"")</f>
      </c>
      <c r="T78" s="88">
        <f>_xlfn.IFERROR(SUM(J78:Q78),"")</f>
        <v>0</v>
      </c>
      <c r="U78" s="88">
        <f>_xlfn.IFERROR(SUM(G78-T78),"")+V78</f>
        <v>0</v>
      </c>
      <c r="V78" s="47"/>
      <c r="W78" s="45"/>
    </row>
    <row r="79" spans="2:23" ht="15" customHeight="1">
      <c r="B79" s="81">
        <v>163</v>
      </c>
      <c r="C79" s="59" t="s">
        <v>414</v>
      </c>
      <c r="D79" s="69"/>
      <c r="E79" s="69"/>
      <c r="F79" s="69"/>
      <c r="G79" s="61">
        <f>SUM(E79*F79)</f>
        <v>0</v>
      </c>
      <c r="H79" s="39"/>
      <c r="J79" s="45"/>
      <c r="K79" s="45"/>
      <c r="L79" s="45"/>
      <c r="M79" s="45"/>
      <c r="N79" s="45"/>
      <c r="O79" s="45"/>
      <c r="P79" s="45"/>
      <c r="Q79" s="45"/>
      <c r="S79" s="90">
        <f>_xlfn.IFERROR(SUM(SUM(J79:Q79)-V79)/G79,"")</f>
      </c>
      <c r="T79" s="88">
        <f>_xlfn.IFERROR(SUM(J79:Q79),"")</f>
        <v>0</v>
      </c>
      <c r="U79" s="88">
        <f>_xlfn.IFERROR(SUM(G79-T79),"")+V79</f>
        <v>0</v>
      </c>
      <c r="V79" s="47"/>
      <c r="W79" s="45"/>
    </row>
    <row r="80" spans="2:23" ht="15" customHeight="1">
      <c r="B80" s="80">
        <v>17</v>
      </c>
      <c r="C80" s="57" t="s">
        <v>415</v>
      </c>
      <c r="D80" s="94"/>
      <c r="E80" s="94"/>
      <c r="F80" s="94"/>
      <c r="G80" s="60">
        <f>SUM(G81:G87)</f>
        <v>0</v>
      </c>
      <c r="H80" s="95"/>
      <c r="I80" s="96"/>
      <c r="J80" s="94"/>
      <c r="K80" s="94"/>
      <c r="L80" s="94"/>
      <c r="M80" s="94"/>
      <c r="N80" s="94"/>
      <c r="O80" s="94"/>
      <c r="P80" s="94"/>
      <c r="Q80" s="94"/>
      <c r="R80" s="97"/>
      <c r="S80" s="91" t="str">
        <f>_xlfn.IFERROR(SUM(T80/G80),"0%")</f>
        <v>0%</v>
      </c>
      <c r="T80" s="60">
        <f>SUM(T81:T87)</f>
        <v>0</v>
      </c>
      <c r="U80" s="60">
        <f>SUM(U81:U87)</f>
        <v>0</v>
      </c>
      <c r="V80" s="60">
        <f>SUM(V81:V87)</f>
        <v>0</v>
      </c>
      <c r="W80" s="94"/>
    </row>
    <row r="81" spans="2:23" ht="15" customHeight="1">
      <c r="B81" s="81">
        <v>171</v>
      </c>
      <c r="C81" s="59" t="s">
        <v>416</v>
      </c>
      <c r="D81" s="69"/>
      <c r="E81" s="69"/>
      <c r="F81" s="69"/>
      <c r="G81" s="61">
        <f>SUM(E81*F81)</f>
        <v>0</v>
      </c>
      <c r="H81" s="39"/>
      <c r="J81" s="45"/>
      <c r="K81" s="45"/>
      <c r="L81" s="45"/>
      <c r="M81" s="45"/>
      <c r="N81" s="45"/>
      <c r="O81" s="45"/>
      <c r="P81" s="45"/>
      <c r="Q81" s="45"/>
      <c r="S81" s="90">
        <f aca="true" t="shared" si="13" ref="S81:S87">_xlfn.IFERROR(SUM(SUM(J81:Q81)-V81)/G81,"")</f>
      </c>
      <c r="T81" s="88">
        <f aca="true" t="shared" si="14" ref="T81:T87">_xlfn.IFERROR(SUM(J81:Q81),"")</f>
        <v>0</v>
      </c>
      <c r="U81" s="88">
        <f aca="true" t="shared" si="15" ref="U81:U87">_xlfn.IFERROR(SUM(G81-T81),"")+V81</f>
        <v>0</v>
      </c>
      <c r="V81" s="47"/>
      <c r="W81" s="45"/>
    </row>
    <row r="82" spans="2:23" ht="15" customHeight="1">
      <c r="B82" s="81">
        <v>172</v>
      </c>
      <c r="C82" s="59" t="s">
        <v>417</v>
      </c>
      <c r="D82" s="69"/>
      <c r="E82" s="69"/>
      <c r="F82" s="69"/>
      <c r="G82" s="61">
        <f aca="true" t="shared" si="16" ref="G82:G87">SUM(E82*F82)</f>
        <v>0</v>
      </c>
      <c r="H82" s="36"/>
      <c r="J82" s="45"/>
      <c r="K82" s="45"/>
      <c r="L82" s="45"/>
      <c r="M82" s="45"/>
      <c r="N82" s="45"/>
      <c r="O82" s="45"/>
      <c r="P82" s="45"/>
      <c r="Q82" s="45"/>
      <c r="S82" s="90">
        <f t="shared" si="13"/>
      </c>
      <c r="T82" s="88">
        <f t="shared" si="14"/>
        <v>0</v>
      </c>
      <c r="U82" s="88">
        <f t="shared" si="15"/>
        <v>0</v>
      </c>
      <c r="V82" s="47"/>
      <c r="W82" s="45"/>
    </row>
    <row r="83" spans="2:23" ht="15" customHeight="1">
      <c r="B83" s="81">
        <v>173</v>
      </c>
      <c r="C83" s="59" t="s">
        <v>418</v>
      </c>
      <c r="D83" s="69"/>
      <c r="E83" s="69"/>
      <c r="F83" s="69"/>
      <c r="G83" s="61">
        <f t="shared" si="16"/>
        <v>0</v>
      </c>
      <c r="H83" s="39"/>
      <c r="J83" s="45"/>
      <c r="K83" s="45"/>
      <c r="L83" s="45"/>
      <c r="M83" s="45"/>
      <c r="N83" s="45"/>
      <c r="O83" s="45"/>
      <c r="P83" s="45"/>
      <c r="Q83" s="45"/>
      <c r="S83" s="90">
        <f t="shared" si="13"/>
      </c>
      <c r="T83" s="88">
        <f t="shared" si="14"/>
        <v>0</v>
      </c>
      <c r="U83" s="88">
        <f t="shared" si="15"/>
        <v>0</v>
      </c>
      <c r="V83" s="47"/>
      <c r="W83" s="45"/>
    </row>
    <row r="84" spans="2:23" ht="15" customHeight="1">
      <c r="B84" s="81">
        <v>174</v>
      </c>
      <c r="C84" s="59" t="s">
        <v>419</v>
      </c>
      <c r="D84" s="69"/>
      <c r="E84" s="69"/>
      <c r="F84" s="69"/>
      <c r="G84" s="61">
        <f t="shared" si="16"/>
        <v>0</v>
      </c>
      <c r="H84" s="39"/>
      <c r="J84" s="45"/>
      <c r="K84" s="45"/>
      <c r="L84" s="45"/>
      <c r="M84" s="45"/>
      <c r="N84" s="45"/>
      <c r="O84" s="45"/>
      <c r="P84" s="45"/>
      <c r="Q84" s="45"/>
      <c r="S84" s="90">
        <f t="shared" si="13"/>
      </c>
      <c r="T84" s="88">
        <f t="shared" si="14"/>
        <v>0</v>
      </c>
      <c r="U84" s="88">
        <f t="shared" si="15"/>
        <v>0</v>
      </c>
      <c r="V84" s="47"/>
      <c r="W84" s="45"/>
    </row>
    <row r="85" spans="2:23" ht="15" customHeight="1">
      <c r="B85" s="81">
        <v>175</v>
      </c>
      <c r="C85" s="59" t="s">
        <v>420</v>
      </c>
      <c r="D85" s="69"/>
      <c r="E85" s="69"/>
      <c r="F85" s="69"/>
      <c r="G85" s="61">
        <f t="shared" si="16"/>
        <v>0</v>
      </c>
      <c r="H85" s="39"/>
      <c r="J85" s="45"/>
      <c r="K85" s="45"/>
      <c r="L85" s="45"/>
      <c r="M85" s="45"/>
      <c r="N85" s="45"/>
      <c r="O85" s="45"/>
      <c r="P85" s="45"/>
      <c r="Q85" s="45"/>
      <c r="S85" s="90">
        <f t="shared" si="13"/>
      </c>
      <c r="T85" s="88">
        <f t="shared" si="14"/>
        <v>0</v>
      </c>
      <c r="U85" s="88">
        <f t="shared" si="15"/>
        <v>0</v>
      </c>
      <c r="V85" s="47"/>
      <c r="W85" s="45"/>
    </row>
    <row r="86" spans="2:23" ht="15" customHeight="1">
      <c r="B86" s="81">
        <v>176</v>
      </c>
      <c r="C86" s="59" t="s">
        <v>421</v>
      </c>
      <c r="D86" s="69"/>
      <c r="E86" s="69"/>
      <c r="F86" s="69"/>
      <c r="G86" s="61">
        <f t="shared" si="16"/>
        <v>0</v>
      </c>
      <c r="H86" s="39"/>
      <c r="J86" s="45"/>
      <c r="K86" s="45"/>
      <c r="L86" s="45"/>
      <c r="M86" s="45"/>
      <c r="N86" s="45"/>
      <c r="O86" s="45"/>
      <c r="P86" s="45"/>
      <c r="Q86" s="45"/>
      <c r="S86" s="90">
        <f t="shared" si="13"/>
      </c>
      <c r="T86" s="88">
        <f t="shared" si="14"/>
        <v>0</v>
      </c>
      <c r="U86" s="88">
        <f t="shared" si="15"/>
        <v>0</v>
      </c>
      <c r="V86" s="47"/>
      <c r="W86" s="45"/>
    </row>
    <row r="87" spans="2:23" ht="15" customHeight="1">
      <c r="B87" s="81">
        <v>178</v>
      </c>
      <c r="C87" s="59" t="s">
        <v>422</v>
      </c>
      <c r="D87" s="69"/>
      <c r="E87" s="69"/>
      <c r="F87" s="69"/>
      <c r="G87" s="61">
        <f t="shared" si="16"/>
        <v>0</v>
      </c>
      <c r="H87" s="39"/>
      <c r="J87" s="45"/>
      <c r="K87" s="45"/>
      <c r="L87" s="45"/>
      <c r="M87" s="45"/>
      <c r="N87" s="45"/>
      <c r="O87" s="45"/>
      <c r="P87" s="45"/>
      <c r="Q87" s="45"/>
      <c r="S87" s="90">
        <f t="shared" si="13"/>
      </c>
      <c r="T87" s="88">
        <f t="shared" si="14"/>
        <v>0</v>
      </c>
      <c r="U87" s="88">
        <f t="shared" si="15"/>
        <v>0</v>
      </c>
      <c r="V87" s="47"/>
      <c r="W87" s="45"/>
    </row>
    <row r="88" spans="2:23" ht="15" customHeight="1">
      <c r="B88" s="80">
        <v>18</v>
      </c>
      <c r="C88" s="57" t="s">
        <v>423</v>
      </c>
      <c r="D88" s="94"/>
      <c r="E88" s="94"/>
      <c r="F88" s="94"/>
      <c r="G88" s="60">
        <f>SUM(G89:G93)</f>
        <v>0</v>
      </c>
      <c r="H88" s="95"/>
      <c r="I88" s="96"/>
      <c r="J88" s="94"/>
      <c r="K88" s="94"/>
      <c r="L88" s="94"/>
      <c r="M88" s="94"/>
      <c r="N88" s="94"/>
      <c r="O88" s="94"/>
      <c r="P88" s="94"/>
      <c r="Q88" s="94"/>
      <c r="R88" s="97"/>
      <c r="S88" s="91" t="str">
        <f>_xlfn.IFERROR(SUM(T88/G88),"0%")</f>
        <v>0%</v>
      </c>
      <c r="T88" s="60">
        <f>SUM(T89:T93)</f>
        <v>0</v>
      </c>
      <c r="U88" s="60">
        <f>SUM(U89:U93)</f>
        <v>0</v>
      </c>
      <c r="V88" s="60">
        <f>SUM(V89:V93)</f>
        <v>0</v>
      </c>
      <c r="W88" s="94"/>
    </row>
    <row r="89" spans="2:23" ht="15" customHeight="1">
      <c r="B89" s="81">
        <v>181</v>
      </c>
      <c r="C89" s="59" t="s">
        <v>424</v>
      </c>
      <c r="D89" s="69"/>
      <c r="E89" s="69"/>
      <c r="F89" s="69"/>
      <c r="G89" s="61">
        <f>SUM(E89*F89)</f>
        <v>0</v>
      </c>
      <c r="H89" s="36"/>
      <c r="J89" s="45"/>
      <c r="K89" s="45"/>
      <c r="L89" s="45"/>
      <c r="M89" s="45"/>
      <c r="N89" s="45"/>
      <c r="O89" s="45"/>
      <c r="P89" s="45"/>
      <c r="Q89" s="45"/>
      <c r="S89" s="90">
        <f>_xlfn.IFERROR(SUM(SUM(J89:Q89)-V89)/G89,"")</f>
      </c>
      <c r="T89" s="88">
        <f>_xlfn.IFERROR(SUM(J89:Q89),"")</f>
        <v>0</v>
      </c>
      <c r="U89" s="88">
        <f>_xlfn.IFERROR(SUM(G89-T89),"")+V89</f>
        <v>0</v>
      </c>
      <c r="V89" s="47"/>
      <c r="W89" s="45"/>
    </row>
    <row r="90" spans="2:23" ht="15" customHeight="1">
      <c r="B90" s="81">
        <v>182</v>
      </c>
      <c r="C90" s="59" t="s">
        <v>425</v>
      </c>
      <c r="D90" s="69"/>
      <c r="E90" s="69"/>
      <c r="F90" s="69"/>
      <c r="G90" s="61">
        <f>SUM(E90*F90)</f>
        <v>0</v>
      </c>
      <c r="H90" s="39"/>
      <c r="J90" s="45"/>
      <c r="K90" s="45"/>
      <c r="L90" s="45"/>
      <c r="M90" s="45"/>
      <c r="N90" s="45"/>
      <c r="O90" s="45"/>
      <c r="P90" s="45"/>
      <c r="Q90" s="45"/>
      <c r="S90" s="90">
        <f>_xlfn.IFERROR(SUM(SUM(J90:Q90)-V90)/G90,"")</f>
      </c>
      <c r="T90" s="88">
        <f>_xlfn.IFERROR(SUM(J90:Q90),"")</f>
        <v>0</v>
      </c>
      <c r="U90" s="88">
        <f>_xlfn.IFERROR(SUM(G90-T90),"")+V90</f>
        <v>0</v>
      </c>
      <c r="V90" s="47"/>
      <c r="W90" s="45"/>
    </row>
    <row r="91" spans="2:23" ht="15" customHeight="1">
      <c r="B91" s="81">
        <v>183</v>
      </c>
      <c r="C91" s="59" t="s">
        <v>426</v>
      </c>
      <c r="D91" s="69"/>
      <c r="E91" s="69"/>
      <c r="F91" s="69"/>
      <c r="G91" s="61">
        <f>SUM(E91*F91)</f>
        <v>0</v>
      </c>
      <c r="H91" s="39"/>
      <c r="J91" s="45"/>
      <c r="K91" s="45"/>
      <c r="L91" s="45"/>
      <c r="M91" s="45"/>
      <c r="N91" s="45"/>
      <c r="O91" s="45"/>
      <c r="P91" s="45"/>
      <c r="Q91" s="45"/>
      <c r="S91" s="90">
        <f>_xlfn.IFERROR(SUM(SUM(J91:Q91)-V91)/G91,"")</f>
      </c>
      <c r="T91" s="88">
        <f>_xlfn.IFERROR(SUM(J91:Q91),"")</f>
        <v>0</v>
      </c>
      <c r="U91" s="88">
        <f>_xlfn.IFERROR(SUM(G91-T91),"")+V91</f>
        <v>0</v>
      </c>
      <c r="V91" s="47"/>
      <c r="W91" s="45"/>
    </row>
    <row r="92" spans="2:23" ht="15" customHeight="1">
      <c r="B92" s="81">
        <v>184</v>
      </c>
      <c r="C92" s="59" t="s">
        <v>427</v>
      </c>
      <c r="D92" s="69"/>
      <c r="E92" s="69"/>
      <c r="F92" s="69"/>
      <c r="G92" s="61">
        <f>SUM(E92*F92)</f>
        <v>0</v>
      </c>
      <c r="H92" s="39"/>
      <c r="J92" s="45"/>
      <c r="K92" s="45"/>
      <c r="L92" s="45"/>
      <c r="M92" s="45"/>
      <c r="N92" s="45"/>
      <c r="O92" s="45"/>
      <c r="P92" s="45"/>
      <c r="Q92" s="45"/>
      <c r="S92" s="90">
        <f>_xlfn.IFERROR(SUM(SUM(J92:Q92)-V92)/G92,"")</f>
      </c>
      <c r="T92" s="88">
        <f>_xlfn.IFERROR(SUM(J92:Q92),"")</f>
        <v>0</v>
      </c>
      <c r="U92" s="88">
        <f>_xlfn.IFERROR(SUM(G92-T92),"")+V92</f>
        <v>0</v>
      </c>
      <c r="V92" s="47"/>
      <c r="W92" s="45"/>
    </row>
    <row r="93" spans="2:23" ht="15" customHeight="1">
      <c r="B93" s="81">
        <v>185</v>
      </c>
      <c r="C93" s="59" t="s">
        <v>428</v>
      </c>
      <c r="D93" s="69"/>
      <c r="E93" s="69"/>
      <c r="F93" s="69"/>
      <c r="G93" s="61">
        <f>SUM(E93*F93)</f>
        <v>0</v>
      </c>
      <c r="H93" s="39"/>
      <c r="J93" s="45"/>
      <c r="K93" s="45"/>
      <c r="L93" s="45"/>
      <c r="M93" s="45"/>
      <c r="N93" s="45"/>
      <c r="O93" s="45"/>
      <c r="P93" s="45"/>
      <c r="Q93" s="45"/>
      <c r="S93" s="90">
        <f>_xlfn.IFERROR(SUM(SUM(J93:Q93)-V93)/G93,"")</f>
      </c>
      <c r="T93" s="88">
        <f>_xlfn.IFERROR(SUM(J93:Q93),"")</f>
        <v>0</v>
      </c>
      <c r="U93" s="88">
        <f>_xlfn.IFERROR(SUM(G93-T93),"")+V93</f>
        <v>0</v>
      </c>
      <c r="V93" s="47"/>
      <c r="W93" s="45"/>
    </row>
    <row r="94" spans="2:23" ht="15" customHeight="1">
      <c r="B94" s="80">
        <v>2</v>
      </c>
      <c r="C94" s="83" t="s">
        <v>429</v>
      </c>
      <c r="D94" s="80"/>
      <c r="E94" s="94"/>
      <c r="F94" s="94"/>
      <c r="G94" s="60">
        <f>SUM(G95,G102,G109,G117)</f>
        <v>0</v>
      </c>
      <c r="H94" s="95"/>
      <c r="I94" s="96"/>
      <c r="J94" s="94"/>
      <c r="K94" s="94"/>
      <c r="L94" s="94"/>
      <c r="M94" s="94"/>
      <c r="N94" s="94"/>
      <c r="O94" s="94"/>
      <c r="P94" s="94"/>
      <c r="Q94" s="94"/>
      <c r="R94" s="97"/>
      <c r="S94" s="75" t="str">
        <f>_xlfn.IFERROR(SUM(T94/G94),"0%")</f>
        <v>0%</v>
      </c>
      <c r="T94" s="93">
        <f>SUM(T95,T102,T109,T117)</f>
        <v>0</v>
      </c>
      <c r="U94" s="93">
        <f>SUM(U95,U102,U109,U117)</f>
        <v>0</v>
      </c>
      <c r="V94" s="60">
        <f>SUM(V95,V102,V109,V117)</f>
        <v>0</v>
      </c>
      <c r="W94" s="94"/>
    </row>
    <row r="95" spans="2:23" ht="15" customHeight="1">
      <c r="B95" s="80">
        <v>21</v>
      </c>
      <c r="C95" s="57" t="s">
        <v>430</v>
      </c>
      <c r="D95" s="94"/>
      <c r="E95" s="94"/>
      <c r="F95" s="94"/>
      <c r="G95" s="60">
        <f>SUM(G96:G101)</f>
        <v>0</v>
      </c>
      <c r="H95" s="95"/>
      <c r="I95" s="96"/>
      <c r="J95" s="94"/>
      <c r="K95" s="94"/>
      <c r="L95" s="94"/>
      <c r="M95" s="94"/>
      <c r="N95" s="94"/>
      <c r="O95" s="94"/>
      <c r="P95" s="94"/>
      <c r="Q95" s="94"/>
      <c r="R95" s="97"/>
      <c r="S95" s="91" t="str">
        <f>_xlfn.IFERROR(SUM(T95/G95),"0%")</f>
        <v>0%</v>
      </c>
      <c r="T95" s="60">
        <f>SUM(T96:T101)</f>
        <v>0</v>
      </c>
      <c r="U95" s="60">
        <f>SUM(U96:U101)</f>
        <v>0</v>
      </c>
      <c r="V95" s="60">
        <f>SUM(V96:V101)</f>
        <v>0</v>
      </c>
      <c r="W95" s="94"/>
    </row>
    <row r="96" spans="2:23" ht="15" customHeight="1">
      <c r="B96" s="81">
        <v>211</v>
      </c>
      <c r="C96" s="59" t="s">
        <v>431</v>
      </c>
      <c r="D96" s="69"/>
      <c r="E96" s="69"/>
      <c r="F96" s="69"/>
      <c r="G96" s="61">
        <f aca="true" t="shared" si="17" ref="G96:G101">SUM(E96*F96)</f>
        <v>0</v>
      </c>
      <c r="H96" s="39"/>
      <c r="J96" s="45"/>
      <c r="K96" s="45"/>
      <c r="L96" s="45"/>
      <c r="M96" s="45"/>
      <c r="N96" s="45"/>
      <c r="O96" s="45"/>
      <c r="P96" s="45"/>
      <c r="Q96" s="45"/>
      <c r="S96" s="90">
        <f aca="true" t="shared" si="18" ref="S96:S101">_xlfn.IFERROR(SUM(SUM(J96:Q96)-V96)/G96,"")</f>
      </c>
      <c r="T96" s="88">
        <f aca="true" t="shared" si="19" ref="T96:T101">_xlfn.IFERROR(SUM(J96:Q96),"")</f>
        <v>0</v>
      </c>
      <c r="U96" s="88">
        <f aca="true" t="shared" si="20" ref="U96:U101">_xlfn.IFERROR(SUM(G96-T96),"")+V96</f>
        <v>0</v>
      </c>
      <c r="V96" s="47"/>
      <c r="W96" s="45"/>
    </row>
    <row r="97" spans="2:23" ht="15" customHeight="1">
      <c r="B97" s="81">
        <v>212</v>
      </c>
      <c r="C97" s="59" t="s">
        <v>432</v>
      </c>
      <c r="D97" s="69"/>
      <c r="E97" s="69"/>
      <c r="F97" s="69"/>
      <c r="G97" s="61">
        <f t="shared" si="17"/>
        <v>0</v>
      </c>
      <c r="H97" s="36"/>
      <c r="J97" s="45"/>
      <c r="K97" s="45"/>
      <c r="L97" s="45"/>
      <c r="M97" s="45"/>
      <c r="N97" s="45"/>
      <c r="O97" s="45"/>
      <c r="P97" s="45"/>
      <c r="Q97" s="45"/>
      <c r="S97" s="90">
        <f t="shared" si="18"/>
      </c>
      <c r="T97" s="88">
        <f t="shared" si="19"/>
        <v>0</v>
      </c>
      <c r="U97" s="88">
        <f t="shared" si="20"/>
        <v>0</v>
      </c>
      <c r="V97" s="47"/>
      <c r="W97" s="45"/>
    </row>
    <row r="98" spans="2:23" ht="15" customHeight="1">
      <c r="B98" s="81">
        <v>213</v>
      </c>
      <c r="C98" s="59" t="s">
        <v>433</v>
      </c>
      <c r="D98" s="69"/>
      <c r="E98" s="69"/>
      <c r="F98" s="69"/>
      <c r="G98" s="61">
        <f t="shared" si="17"/>
        <v>0</v>
      </c>
      <c r="H98" s="39"/>
      <c r="J98" s="45"/>
      <c r="K98" s="45"/>
      <c r="L98" s="45"/>
      <c r="M98" s="45"/>
      <c r="N98" s="45"/>
      <c r="O98" s="45"/>
      <c r="P98" s="45"/>
      <c r="Q98" s="45"/>
      <c r="S98" s="90">
        <f t="shared" si="18"/>
      </c>
      <c r="T98" s="88">
        <f t="shared" si="19"/>
        <v>0</v>
      </c>
      <c r="U98" s="88">
        <f t="shared" si="20"/>
        <v>0</v>
      </c>
      <c r="V98" s="47"/>
      <c r="W98" s="45"/>
    </row>
    <row r="99" spans="2:23" ht="15" customHeight="1">
      <c r="B99" s="81">
        <v>214</v>
      </c>
      <c r="C99" s="59" t="s">
        <v>434</v>
      </c>
      <c r="D99" s="69"/>
      <c r="E99" s="69"/>
      <c r="F99" s="69"/>
      <c r="G99" s="61">
        <f t="shared" si="17"/>
        <v>0</v>
      </c>
      <c r="H99" s="39"/>
      <c r="J99" s="45"/>
      <c r="K99" s="45"/>
      <c r="L99" s="45"/>
      <c r="M99" s="45"/>
      <c r="N99" s="45"/>
      <c r="O99" s="45"/>
      <c r="P99" s="45"/>
      <c r="Q99" s="45"/>
      <c r="S99" s="90">
        <f t="shared" si="18"/>
      </c>
      <c r="T99" s="88">
        <f t="shared" si="19"/>
        <v>0</v>
      </c>
      <c r="U99" s="88">
        <f t="shared" si="20"/>
        <v>0</v>
      </c>
      <c r="V99" s="47"/>
      <c r="W99" s="45"/>
    </row>
    <row r="100" spans="2:23" ht="15" customHeight="1">
      <c r="B100" s="81">
        <v>215</v>
      </c>
      <c r="C100" s="59" t="s">
        <v>435</v>
      </c>
      <c r="D100" s="69"/>
      <c r="E100" s="69"/>
      <c r="F100" s="69"/>
      <c r="G100" s="61">
        <f t="shared" si="17"/>
        <v>0</v>
      </c>
      <c r="H100" s="39"/>
      <c r="J100" s="45"/>
      <c r="K100" s="45"/>
      <c r="L100" s="45"/>
      <c r="M100" s="45"/>
      <c r="N100" s="45"/>
      <c r="O100" s="45"/>
      <c r="P100" s="45"/>
      <c r="Q100" s="45"/>
      <c r="S100" s="90">
        <f t="shared" si="18"/>
      </c>
      <c r="T100" s="88">
        <f t="shared" si="19"/>
        <v>0</v>
      </c>
      <c r="U100" s="88">
        <f t="shared" si="20"/>
        <v>0</v>
      </c>
      <c r="V100" s="47"/>
      <c r="W100" s="45"/>
    </row>
    <row r="101" spans="2:23" ht="15" customHeight="1">
      <c r="B101" s="81">
        <v>217</v>
      </c>
      <c r="C101" s="59" t="s">
        <v>436</v>
      </c>
      <c r="D101" s="69"/>
      <c r="E101" s="69"/>
      <c r="F101" s="69"/>
      <c r="G101" s="61">
        <f t="shared" si="17"/>
        <v>0</v>
      </c>
      <c r="H101" s="39"/>
      <c r="J101" s="45"/>
      <c r="K101" s="45"/>
      <c r="L101" s="45"/>
      <c r="M101" s="45"/>
      <c r="N101" s="45"/>
      <c r="O101" s="45"/>
      <c r="P101" s="45"/>
      <c r="Q101" s="45"/>
      <c r="S101" s="90">
        <f t="shared" si="18"/>
      </c>
      <c r="T101" s="88">
        <f t="shared" si="19"/>
        <v>0</v>
      </c>
      <c r="U101" s="88">
        <f t="shared" si="20"/>
        <v>0</v>
      </c>
      <c r="V101" s="47"/>
      <c r="W101" s="45"/>
    </row>
    <row r="102" spans="2:23" ht="15" customHeight="1">
      <c r="B102" s="80">
        <v>22</v>
      </c>
      <c r="C102" s="57" t="s">
        <v>437</v>
      </c>
      <c r="D102" s="94"/>
      <c r="E102" s="94"/>
      <c r="F102" s="94"/>
      <c r="G102" s="60">
        <f>SUM(G103:G108)</f>
        <v>0</v>
      </c>
      <c r="H102" s="95"/>
      <c r="I102" s="96"/>
      <c r="J102" s="94"/>
      <c r="K102" s="94"/>
      <c r="L102" s="94"/>
      <c r="M102" s="94"/>
      <c r="N102" s="94"/>
      <c r="O102" s="94"/>
      <c r="P102" s="94"/>
      <c r="Q102" s="94"/>
      <c r="R102" s="97"/>
      <c r="S102" s="91" t="str">
        <f>_xlfn.IFERROR(SUM(T102/G102),"0%")</f>
        <v>0%</v>
      </c>
      <c r="T102" s="60">
        <f>SUM(T103:T108)</f>
        <v>0</v>
      </c>
      <c r="U102" s="60">
        <f>SUM(U103:U108)</f>
        <v>0</v>
      </c>
      <c r="V102" s="60">
        <f>SUM(V103:V108)</f>
        <v>0</v>
      </c>
      <c r="W102" s="94"/>
    </row>
    <row r="103" spans="2:23" ht="15" customHeight="1">
      <c r="B103" s="81">
        <v>221</v>
      </c>
      <c r="C103" s="59" t="s">
        <v>438</v>
      </c>
      <c r="D103" s="69"/>
      <c r="E103" s="69"/>
      <c r="F103" s="69"/>
      <c r="G103" s="61">
        <f aca="true" t="shared" si="21" ref="G103:G108">SUM(E103*F103)</f>
        <v>0</v>
      </c>
      <c r="H103" s="39"/>
      <c r="J103" s="45"/>
      <c r="K103" s="45"/>
      <c r="L103" s="45"/>
      <c r="M103" s="45"/>
      <c r="N103" s="45"/>
      <c r="O103" s="45"/>
      <c r="P103" s="45"/>
      <c r="Q103" s="45"/>
      <c r="S103" s="90">
        <f aca="true" t="shared" si="22" ref="S103:S108">_xlfn.IFERROR(SUM(SUM(J103:Q103)-V103)/G103,"")</f>
      </c>
      <c r="T103" s="88">
        <f aca="true" t="shared" si="23" ref="T103:T108">_xlfn.IFERROR(SUM(J103:Q103),"")</f>
        <v>0</v>
      </c>
      <c r="U103" s="88">
        <f aca="true" t="shared" si="24" ref="U103:U108">_xlfn.IFERROR(SUM(G103-T103),"")+V103</f>
        <v>0</v>
      </c>
      <c r="V103" s="47"/>
      <c r="W103" s="45"/>
    </row>
    <row r="104" spans="2:23" ht="15" customHeight="1">
      <c r="B104" s="81">
        <v>222</v>
      </c>
      <c r="C104" s="59" t="s">
        <v>439</v>
      </c>
      <c r="D104" s="69"/>
      <c r="E104" s="69"/>
      <c r="F104" s="69"/>
      <c r="G104" s="61">
        <f t="shared" si="21"/>
        <v>0</v>
      </c>
      <c r="H104" s="39"/>
      <c r="J104" s="45"/>
      <c r="K104" s="45"/>
      <c r="L104" s="45"/>
      <c r="M104" s="45"/>
      <c r="N104" s="45"/>
      <c r="O104" s="45"/>
      <c r="P104" s="45"/>
      <c r="Q104" s="45"/>
      <c r="S104" s="90">
        <f t="shared" si="22"/>
      </c>
      <c r="T104" s="88">
        <f t="shared" si="23"/>
        <v>0</v>
      </c>
      <c r="U104" s="88">
        <f t="shared" si="24"/>
        <v>0</v>
      </c>
      <c r="V104" s="47"/>
      <c r="W104" s="45"/>
    </row>
    <row r="105" spans="2:23" ht="15" customHeight="1">
      <c r="B105" s="81">
        <v>223</v>
      </c>
      <c r="C105" s="59" t="s">
        <v>440</v>
      </c>
      <c r="D105" s="69"/>
      <c r="E105" s="69"/>
      <c r="F105" s="69"/>
      <c r="G105" s="61">
        <f t="shared" si="21"/>
        <v>0</v>
      </c>
      <c r="H105" s="39"/>
      <c r="J105" s="45"/>
      <c r="K105" s="45"/>
      <c r="L105" s="45"/>
      <c r="M105" s="45"/>
      <c r="N105" s="45"/>
      <c r="O105" s="45"/>
      <c r="P105" s="45"/>
      <c r="Q105" s="45"/>
      <c r="S105" s="90">
        <f t="shared" si="22"/>
      </c>
      <c r="T105" s="88">
        <f t="shared" si="23"/>
        <v>0</v>
      </c>
      <c r="U105" s="88">
        <f t="shared" si="24"/>
        <v>0</v>
      </c>
      <c r="V105" s="47"/>
      <c r="W105" s="45"/>
    </row>
    <row r="106" spans="2:23" ht="15" customHeight="1">
      <c r="B106" s="81">
        <v>224</v>
      </c>
      <c r="C106" s="59" t="s">
        <v>441</v>
      </c>
      <c r="D106" s="69"/>
      <c r="E106" s="69"/>
      <c r="F106" s="69"/>
      <c r="G106" s="61">
        <f t="shared" si="21"/>
        <v>0</v>
      </c>
      <c r="H106" s="36"/>
      <c r="J106" s="45"/>
      <c r="K106" s="45"/>
      <c r="L106" s="45"/>
      <c r="M106" s="45"/>
      <c r="N106" s="45"/>
      <c r="O106" s="45"/>
      <c r="P106" s="45"/>
      <c r="Q106" s="45"/>
      <c r="S106" s="90">
        <f t="shared" si="22"/>
      </c>
      <c r="T106" s="88">
        <f t="shared" si="23"/>
        <v>0</v>
      </c>
      <c r="U106" s="88">
        <f t="shared" si="24"/>
        <v>0</v>
      </c>
      <c r="V106" s="47"/>
      <c r="W106" s="45"/>
    </row>
    <row r="107" spans="2:23" ht="15" customHeight="1">
      <c r="B107" s="81">
        <v>225</v>
      </c>
      <c r="C107" s="59" t="s">
        <v>442</v>
      </c>
      <c r="D107" s="69"/>
      <c r="E107" s="69"/>
      <c r="F107" s="69"/>
      <c r="G107" s="61">
        <f t="shared" si="21"/>
        <v>0</v>
      </c>
      <c r="H107" s="36"/>
      <c r="J107" s="45"/>
      <c r="K107" s="45"/>
      <c r="L107" s="45"/>
      <c r="M107" s="45"/>
      <c r="N107" s="45"/>
      <c r="O107" s="45"/>
      <c r="P107" s="45"/>
      <c r="Q107" s="45"/>
      <c r="S107" s="90">
        <f t="shared" si="22"/>
      </c>
      <c r="T107" s="88">
        <f t="shared" si="23"/>
        <v>0</v>
      </c>
      <c r="U107" s="88">
        <f t="shared" si="24"/>
        <v>0</v>
      </c>
      <c r="V107" s="47"/>
      <c r="W107" s="45"/>
    </row>
    <row r="108" spans="2:23" ht="15" customHeight="1">
      <c r="B108" s="81">
        <v>227</v>
      </c>
      <c r="C108" s="59" t="s">
        <v>443</v>
      </c>
      <c r="D108" s="69"/>
      <c r="E108" s="69"/>
      <c r="F108" s="69"/>
      <c r="G108" s="61">
        <f t="shared" si="21"/>
        <v>0</v>
      </c>
      <c r="H108" s="50"/>
      <c r="J108" s="45"/>
      <c r="K108" s="45"/>
      <c r="L108" s="45"/>
      <c r="M108" s="45"/>
      <c r="N108" s="45"/>
      <c r="O108" s="45"/>
      <c r="P108" s="45"/>
      <c r="Q108" s="45"/>
      <c r="S108" s="90">
        <f t="shared" si="22"/>
      </c>
      <c r="T108" s="88">
        <f t="shared" si="23"/>
        <v>0</v>
      </c>
      <c r="U108" s="88">
        <f t="shared" si="24"/>
        <v>0</v>
      </c>
      <c r="V108" s="47"/>
      <c r="W108" s="45"/>
    </row>
    <row r="109" spans="2:23" ht="15" customHeight="1">
      <c r="B109" s="80">
        <v>23</v>
      </c>
      <c r="C109" s="57" t="s">
        <v>444</v>
      </c>
      <c r="D109" s="94"/>
      <c r="E109" s="94"/>
      <c r="F109" s="94"/>
      <c r="G109" s="60">
        <f>SUM(G110:G116)</f>
        <v>0</v>
      </c>
      <c r="H109" s="98"/>
      <c r="I109" s="96"/>
      <c r="J109" s="94"/>
      <c r="K109" s="94"/>
      <c r="L109" s="94"/>
      <c r="M109" s="94"/>
      <c r="N109" s="94"/>
      <c r="O109" s="94"/>
      <c r="P109" s="94"/>
      <c r="Q109" s="94"/>
      <c r="R109" s="97"/>
      <c r="S109" s="91" t="str">
        <f>_xlfn.IFERROR(SUM(T109/G109),"0%")</f>
        <v>0%</v>
      </c>
      <c r="T109" s="60">
        <f>SUM(T110:T116)</f>
        <v>0</v>
      </c>
      <c r="U109" s="60">
        <f>SUM(U110:U116)</f>
        <v>0</v>
      </c>
      <c r="V109" s="60">
        <f>SUM(V110:V116)</f>
        <v>0</v>
      </c>
      <c r="W109" s="94"/>
    </row>
    <row r="110" spans="2:23" ht="15" customHeight="1">
      <c r="B110" s="81">
        <v>231</v>
      </c>
      <c r="C110" s="59" t="s">
        <v>431</v>
      </c>
      <c r="D110" s="69"/>
      <c r="E110" s="69"/>
      <c r="F110" s="69"/>
      <c r="G110" s="61">
        <f>SUM(E110*F110)</f>
        <v>0</v>
      </c>
      <c r="H110" s="50"/>
      <c r="J110" s="45"/>
      <c r="K110" s="45"/>
      <c r="L110" s="45"/>
      <c r="M110" s="45"/>
      <c r="N110" s="45"/>
      <c r="O110" s="45"/>
      <c r="P110" s="45"/>
      <c r="Q110" s="45"/>
      <c r="S110" s="90">
        <f aca="true" t="shared" si="25" ref="S110:S116">_xlfn.IFERROR(SUM(SUM(J110:Q110)-V110)/G110,"")</f>
      </c>
      <c r="T110" s="88">
        <f aca="true" t="shared" si="26" ref="T110:T116">_xlfn.IFERROR(SUM(J110:Q110),"")</f>
        <v>0</v>
      </c>
      <c r="U110" s="88">
        <f aca="true" t="shared" si="27" ref="U110:U116">_xlfn.IFERROR(SUM(G110-T110),"")+V110</f>
        <v>0</v>
      </c>
      <c r="V110" s="47"/>
      <c r="W110" s="45"/>
    </row>
    <row r="111" spans="2:23" ht="15" customHeight="1">
      <c r="B111" s="81">
        <v>232</v>
      </c>
      <c r="C111" s="59" t="s">
        <v>432</v>
      </c>
      <c r="D111" s="69"/>
      <c r="E111" s="69"/>
      <c r="F111" s="69"/>
      <c r="G111" s="61">
        <f aca="true" t="shared" si="28" ref="G111:G116">SUM(E111*F111)</f>
        <v>0</v>
      </c>
      <c r="H111" s="36"/>
      <c r="J111" s="45"/>
      <c r="K111" s="45"/>
      <c r="L111" s="45"/>
      <c r="M111" s="45"/>
      <c r="N111" s="45"/>
      <c r="O111" s="45"/>
      <c r="P111" s="45"/>
      <c r="Q111" s="45"/>
      <c r="S111" s="90">
        <f t="shared" si="25"/>
      </c>
      <c r="T111" s="88">
        <f t="shared" si="26"/>
        <v>0</v>
      </c>
      <c r="U111" s="88">
        <f t="shared" si="27"/>
        <v>0</v>
      </c>
      <c r="V111" s="47"/>
      <c r="W111" s="45"/>
    </row>
    <row r="112" spans="2:23" ht="15" customHeight="1">
      <c r="B112" s="81">
        <v>233</v>
      </c>
      <c r="C112" s="59" t="s">
        <v>433</v>
      </c>
      <c r="D112" s="69"/>
      <c r="E112" s="69"/>
      <c r="F112" s="69"/>
      <c r="G112" s="61">
        <f t="shared" si="28"/>
        <v>0</v>
      </c>
      <c r="H112" s="50"/>
      <c r="J112" s="45"/>
      <c r="K112" s="45"/>
      <c r="L112" s="45"/>
      <c r="M112" s="45"/>
      <c r="N112" s="45"/>
      <c r="O112" s="45"/>
      <c r="P112" s="45"/>
      <c r="Q112" s="45"/>
      <c r="S112" s="90">
        <f t="shared" si="25"/>
      </c>
      <c r="T112" s="88">
        <f t="shared" si="26"/>
        <v>0</v>
      </c>
      <c r="U112" s="88">
        <f t="shared" si="27"/>
        <v>0</v>
      </c>
      <c r="V112" s="47"/>
      <c r="W112" s="45"/>
    </row>
    <row r="113" spans="2:23" ht="15" customHeight="1">
      <c r="B113" s="81">
        <v>234</v>
      </c>
      <c r="C113" s="59" t="s">
        <v>445</v>
      </c>
      <c r="D113" s="69"/>
      <c r="E113" s="69"/>
      <c r="F113" s="69"/>
      <c r="G113" s="61">
        <f t="shared" si="28"/>
        <v>0</v>
      </c>
      <c r="H113" s="50"/>
      <c r="J113" s="45"/>
      <c r="K113" s="45"/>
      <c r="L113" s="45"/>
      <c r="M113" s="45"/>
      <c r="N113" s="45"/>
      <c r="O113" s="45"/>
      <c r="P113" s="45"/>
      <c r="Q113" s="45"/>
      <c r="S113" s="90">
        <f t="shared" si="25"/>
      </c>
      <c r="T113" s="88">
        <f t="shared" si="26"/>
        <v>0</v>
      </c>
      <c r="U113" s="88">
        <f t="shared" si="27"/>
        <v>0</v>
      </c>
      <c r="V113" s="47"/>
      <c r="W113" s="45"/>
    </row>
    <row r="114" spans="2:23" ht="15" customHeight="1">
      <c r="B114" s="81">
        <v>235</v>
      </c>
      <c r="C114" s="59" t="s">
        <v>446</v>
      </c>
      <c r="D114" s="69"/>
      <c r="E114" s="69"/>
      <c r="F114" s="69"/>
      <c r="G114" s="61">
        <f t="shared" si="28"/>
        <v>0</v>
      </c>
      <c r="H114" s="50"/>
      <c r="J114" s="45"/>
      <c r="K114" s="45"/>
      <c r="L114" s="45"/>
      <c r="M114" s="45"/>
      <c r="N114" s="45"/>
      <c r="O114" s="45"/>
      <c r="P114" s="45"/>
      <c r="Q114" s="45"/>
      <c r="S114" s="90">
        <f t="shared" si="25"/>
      </c>
      <c r="T114" s="88">
        <f t="shared" si="26"/>
        <v>0</v>
      </c>
      <c r="U114" s="88">
        <f t="shared" si="27"/>
        <v>0</v>
      </c>
      <c r="V114" s="47"/>
      <c r="W114" s="45"/>
    </row>
    <row r="115" spans="2:23" ht="15" customHeight="1">
      <c r="B115" s="81">
        <v>236</v>
      </c>
      <c r="C115" s="59" t="s">
        <v>436</v>
      </c>
      <c r="D115" s="69"/>
      <c r="E115" s="69"/>
      <c r="F115" s="69"/>
      <c r="G115" s="61">
        <f t="shared" si="28"/>
        <v>0</v>
      </c>
      <c r="H115" s="50"/>
      <c r="J115" s="45"/>
      <c r="K115" s="45"/>
      <c r="L115" s="45"/>
      <c r="M115" s="45"/>
      <c r="N115" s="45"/>
      <c r="O115" s="45"/>
      <c r="P115" s="45"/>
      <c r="Q115" s="45"/>
      <c r="S115" s="90">
        <f t="shared" si="25"/>
      </c>
      <c r="T115" s="88">
        <f t="shared" si="26"/>
        <v>0</v>
      </c>
      <c r="U115" s="88">
        <f t="shared" si="27"/>
        <v>0</v>
      </c>
      <c r="V115" s="47"/>
      <c r="W115" s="45"/>
    </row>
    <row r="116" spans="2:23" ht="15" customHeight="1">
      <c r="B116" s="81">
        <v>237</v>
      </c>
      <c r="C116" s="59" t="s">
        <v>447</v>
      </c>
      <c r="D116" s="69"/>
      <c r="E116" s="69"/>
      <c r="F116" s="69"/>
      <c r="G116" s="61">
        <f t="shared" si="28"/>
        <v>0</v>
      </c>
      <c r="H116" s="50"/>
      <c r="J116" s="45"/>
      <c r="K116" s="45"/>
      <c r="L116" s="45"/>
      <c r="M116" s="45"/>
      <c r="N116" s="45"/>
      <c r="O116" s="45"/>
      <c r="P116" s="45"/>
      <c r="Q116" s="45"/>
      <c r="S116" s="90">
        <f t="shared" si="25"/>
      </c>
      <c r="T116" s="88">
        <f t="shared" si="26"/>
        <v>0</v>
      </c>
      <c r="U116" s="88">
        <f t="shared" si="27"/>
        <v>0</v>
      </c>
      <c r="V116" s="47"/>
      <c r="W116" s="45"/>
    </row>
    <row r="117" spans="2:23" ht="15" customHeight="1">
      <c r="B117" s="80">
        <v>24</v>
      </c>
      <c r="C117" s="57" t="s">
        <v>448</v>
      </c>
      <c r="D117" s="94"/>
      <c r="E117" s="94"/>
      <c r="F117" s="94"/>
      <c r="G117" s="60">
        <f>SUM(G118:G125)</f>
        <v>0</v>
      </c>
      <c r="H117" s="98"/>
      <c r="I117" s="96"/>
      <c r="J117" s="94"/>
      <c r="K117" s="94"/>
      <c r="L117" s="94"/>
      <c r="M117" s="94"/>
      <c r="N117" s="94"/>
      <c r="O117" s="94"/>
      <c r="P117" s="94"/>
      <c r="Q117" s="94"/>
      <c r="R117" s="97"/>
      <c r="S117" s="91" t="str">
        <f>_xlfn.IFERROR(SUM(T117/G117),"0%")</f>
        <v>0%</v>
      </c>
      <c r="T117" s="60">
        <f>SUM(T118:T125)</f>
        <v>0</v>
      </c>
      <c r="U117" s="60">
        <f>SUM(U118:U125)</f>
        <v>0</v>
      </c>
      <c r="V117" s="60">
        <f>SUM(V118:V125)</f>
        <v>0</v>
      </c>
      <c r="W117" s="94"/>
    </row>
    <row r="118" spans="2:23" ht="15" customHeight="1">
      <c r="B118" s="81">
        <v>241</v>
      </c>
      <c r="C118" s="59" t="s">
        <v>449</v>
      </c>
      <c r="D118" s="69"/>
      <c r="E118" s="69"/>
      <c r="F118" s="69"/>
      <c r="G118" s="61">
        <f>SUM(E118*F118)</f>
        <v>0</v>
      </c>
      <c r="H118" s="50"/>
      <c r="J118" s="45"/>
      <c r="K118" s="45"/>
      <c r="L118" s="45"/>
      <c r="M118" s="45"/>
      <c r="N118" s="45"/>
      <c r="O118" s="45"/>
      <c r="P118" s="45"/>
      <c r="Q118" s="45"/>
      <c r="S118" s="90">
        <f aca="true" t="shared" si="29" ref="S118:S125">_xlfn.IFERROR(SUM(SUM(J118:Q118)-V118)/G118,"")</f>
      </c>
      <c r="T118" s="88">
        <f aca="true" t="shared" si="30" ref="T118:T125">_xlfn.IFERROR(SUM(J118:Q118),"")</f>
        <v>0</v>
      </c>
      <c r="U118" s="88">
        <f aca="true" t="shared" si="31" ref="U118:U125">_xlfn.IFERROR(SUM(G118-T118),"")+V118</f>
        <v>0</v>
      </c>
      <c r="V118" s="47"/>
      <c r="W118" s="45"/>
    </row>
    <row r="119" spans="2:23" ht="15" customHeight="1">
      <c r="B119" s="81">
        <v>242</v>
      </c>
      <c r="C119" s="59" t="s">
        <v>450</v>
      </c>
      <c r="D119" s="69"/>
      <c r="E119" s="69"/>
      <c r="F119" s="69"/>
      <c r="G119" s="61">
        <f aca="true" t="shared" si="32" ref="G119:G125">SUM(E119*F119)</f>
        <v>0</v>
      </c>
      <c r="H119" s="50"/>
      <c r="J119" s="45"/>
      <c r="K119" s="45"/>
      <c r="L119" s="45"/>
      <c r="M119" s="45"/>
      <c r="N119" s="45"/>
      <c r="O119" s="45"/>
      <c r="P119" s="45"/>
      <c r="Q119" s="45"/>
      <c r="S119" s="90">
        <f t="shared" si="29"/>
      </c>
      <c r="T119" s="88">
        <f t="shared" si="30"/>
        <v>0</v>
      </c>
      <c r="U119" s="88">
        <f t="shared" si="31"/>
        <v>0</v>
      </c>
      <c r="V119" s="47"/>
      <c r="W119" s="45"/>
    </row>
    <row r="120" spans="2:23" ht="15" customHeight="1">
      <c r="B120" s="81">
        <v>243</v>
      </c>
      <c r="C120" s="59" t="s">
        <v>451</v>
      </c>
      <c r="D120" s="69"/>
      <c r="E120" s="69"/>
      <c r="F120" s="69"/>
      <c r="G120" s="61">
        <f t="shared" si="32"/>
        <v>0</v>
      </c>
      <c r="H120" s="36"/>
      <c r="J120" s="45"/>
      <c r="K120" s="45"/>
      <c r="L120" s="45"/>
      <c r="M120" s="45"/>
      <c r="N120" s="45"/>
      <c r="O120" s="45"/>
      <c r="P120" s="45"/>
      <c r="Q120" s="45"/>
      <c r="S120" s="90">
        <f t="shared" si="29"/>
      </c>
      <c r="T120" s="88">
        <f t="shared" si="30"/>
        <v>0</v>
      </c>
      <c r="U120" s="88">
        <f t="shared" si="31"/>
        <v>0</v>
      </c>
      <c r="V120" s="47"/>
      <c r="W120" s="45"/>
    </row>
    <row r="121" spans="2:23" ht="15" customHeight="1">
      <c r="B121" s="81">
        <v>244</v>
      </c>
      <c r="C121" s="59" t="s">
        <v>452</v>
      </c>
      <c r="D121" s="69"/>
      <c r="E121" s="69"/>
      <c r="F121" s="69"/>
      <c r="G121" s="61">
        <f t="shared" si="32"/>
        <v>0</v>
      </c>
      <c r="H121" s="50"/>
      <c r="J121" s="45"/>
      <c r="K121" s="45"/>
      <c r="L121" s="45"/>
      <c r="M121" s="45"/>
      <c r="N121" s="45"/>
      <c r="O121" s="45"/>
      <c r="P121" s="45"/>
      <c r="Q121" s="45"/>
      <c r="S121" s="90">
        <f t="shared" si="29"/>
      </c>
      <c r="T121" s="88">
        <f t="shared" si="30"/>
        <v>0</v>
      </c>
      <c r="U121" s="88">
        <f t="shared" si="31"/>
        <v>0</v>
      </c>
      <c r="V121" s="47"/>
      <c r="W121" s="45"/>
    </row>
    <row r="122" spans="2:23" ht="15" customHeight="1">
      <c r="B122" s="81">
        <v>245</v>
      </c>
      <c r="C122" s="59" t="s">
        <v>453</v>
      </c>
      <c r="D122" s="69"/>
      <c r="E122" s="69"/>
      <c r="F122" s="69"/>
      <c r="G122" s="61">
        <f t="shared" si="32"/>
        <v>0</v>
      </c>
      <c r="H122" s="50"/>
      <c r="J122" s="45"/>
      <c r="K122" s="45"/>
      <c r="L122" s="45"/>
      <c r="M122" s="45"/>
      <c r="N122" s="45"/>
      <c r="O122" s="45"/>
      <c r="P122" s="45"/>
      <c r="Q122" s="45"/>
      <c r="S122" s="90">
        <f t="shared" si="29"/>
      </c>
      <c r="T122" s="88">
        <f t="shared" si="30"/>
        <v>0</v>
      </c>
      <c r="U122" s="88">
        <f t="shared" si="31"/>
        <v>0</v>
      </c>
      <c r="V122" s="47"/>
      <c r="W122" s="45"/>
    </row>
    <row r="123" spans="2:23" ht="15" customHeight="1">
      <c r="B123" s="81">
        <v>247</v>
      </c>
      <c r="C123" s="59" t="s">
        <v>454</v>
      </c>
      <c r="D123" s="69"/>
      <c r="E123" s="69"/>
      <c r="F123" s="69"/>
      <c r="G123" s="61">
        <f t="shared" si="32"/>
        <v>0</v>
      </c>
      <c r="H123" s="50"/>
      <c r="J123" s="45"/>
      <c r="K123" s="45"/>
      <c r="L123" s="45"/>
      <c r="M123" s="45"/>
      <c r="N123" s="45"/>
      <c r="O123" s="45"/>
      <c r="P123" s="45"/>
      <c r="Q123" s="45"/>
      <c r="S123" s="90">
        <f t="shared" si="29"/>
      </c>
      <c r="T123" s="88">
        <f t="shared" si="30"/>
        <v>0</v>
      </c>
      <c r="U123" s="88">
        <f t="shared" si="31"/>
        <v>0</v>
      </c>
      <c r="V123" s="47"/>
      <c r="W123" s="45"/>
    </row>
    <row r="124" spans="2:23" ht="15" customHeight="1">
      <c r="B124" s="81">
        <v>248</v>
      </c>
      <c r="C124" s="59" t="s">
        <v>455</v>
      </c>
      <c r="D124" s="69"/>
      <c r="E124" s="69"/>
      <c r="F124" s="69"/>
      <c r="G124" s="61">
        <f t="shared" si="32"/>
        <v>0</v>
      </c>
      <c r="H124" s="50"/>
      <c r="J124" s="45"/>
      <c r="K124" s="45"/>
      <c r="L124" s="45"/>
      <c r="M124" s="45"/>
      <c r="N124" s="45"/>
      <c r="O124" s="45"/>
      <c r="P124" s="45"/>
      <c r="Q124" s="45"/>
      <c r="S124" s="90">
        <f t="shared" si="29"/>
      </c>
      <c r="T124" s="88">
        <f t="shared" si="30"/>
        <v>0</v>
      </c>
      <c r="U124" s="88">
        <f t="shared" si="31"/>
        <v>0</v>
      </c>
      <c r="V124" s="47"/>
      <c r="W124" s="45"/>
    </row>
    <row r="125" spans="2:23" ht="15" customHeight="1">
      <c r="B125" s="80">
        <v>27</v>
      </c>
      <c r="C125" s="57" t="s">
        <v>456</v>
      </c>
      <c r="D125" s="69"/>
      <c r="E125" s="69"/>
      <c r="F125" s="69"/>
      <c r="G125" s="61">
        <f t="shared" si="32"/>
        <v>0</v>
      </c>
      <c r="H125" s="36"/>
      <c r="J125" s="51"/>
      <c r="K125" s="51"/>
      <c r="L125" s="51"/>
      <c r="M125" s="51"/>
      <c r="N125" s="51"/>
      <c r="O125" s="51"/>
      <c r="P125" s="51"/>
      <c r="Q125" s="51"/>
      <c r="R125" s="20"/>
      <c r="S125" s="90">
        <f t="shared" si="29"/>
      </c>
      <c r="T125" s="88">
        <f t="shared" si="30"/>
        <v>0</v>
      </c>
      <c r="U125" s="88">
        <f t="shared" si="31"/>
        <v>0</v>
      </c>
      <c r="V125" s="52"/>
      <c r="W125" s="51"/>
    </row>
    <row r="126" spans="2:23" ht="15" customHeight="1">
      <c r="B126" s="80">
        <v>3</v>
      </c>
      <c r="C126" s="83" t="s">
        <v>457</v>
      </c>
      <c r="D126" s="80"/>
      <c r="E126" s="94"/>
      <c r="F126" s="94"/>
      <c r="G126" s="60">
        <f>SUM(G127,G131,G140,G145)</f>
        <v>0</v>
      </c>
      <c r="H126" s="98"/>
      <c r="I126" s="96"/>
      <c r="J126" s="94"/>
      <c r="K126" s="94"/>
      <c r="L126" s="94"/>
      <c r="M126" s="94"/>
      <c r="N126" s="94"/>
      <c r="O126" s="94"/>
      <c r="P126" s="94"/>
      <c r="Q126" s="94"/>
      <c r="R126" s="97"/>
      <c r="S126" s="75" t="str">
        <f>_xlfn.IFERROR(SUM(T126/G126),"0%")</f>
        <v>0%</v>
      </c>
      <c r="T126" s="93">
        <f>SUM(T127,T131,T140,T145)</f>
        <v>0</v>
      </c>
      <c r="U126" s="93">
        <f>SUM(U127,U131,U140,U145)</f>
        <v>0</v>
      </c>
      <c r="V126" s="60">
        <f>SUM(V127,V131,V140,V145)</f>
        <v>0</v>
      </c>
      <c r="W126" s="94"/>
    </row>
    <row r="127" spans="2:23" ht="15" customHeight="1">
      <c r="B127" s="80">
        <v>31</v>
      </c>
      <c r="C127" s="83" t="s">
        <v>433</v>
      </c>
      <c r="D127" s="80"/>
      <c r="E127" s="94"/>
      <c r="F127" s="94"/>
      <c r="G127" s="60">
        <f>SUM(G128:G130)</f>
        <v>0</v>
      </c>
      <c r="H127" s="98"/>
      <c r="I127" s="96"/>
      <c r="J127" s="94"/>
      <c r="K127" s="94"/>
      <c r="L127" s="94"/>
      <c r="M127" s="94"/>
      <c r="N127" s="94"/>
      <c r="O127" s="94"/>
      <c r="P127" s="94"/>
      <c r="Q127" s="94"/>
      <c r="R127" s="97"/>
      <c r="S127" s="91" t="str">
        <f>_xlfn.IFERROR(SUM(T127/G127),"0%")</f>
        <v>0%</v>
      </c>
      <c r="T127" s="60">
        <f>SUM(T128:T130)</f>
        <v>0</v>
      </c>
      <c r="U127" s="60">
        <f>SUM(U128:U130)</f>
        <v>0</v>
      </c>
      <c r="V127" s="60">
        <f>SUM(V128:V130)</f>
        <v>0</v>
      </c>
      <c r="W127" s="94"/>
    </row>
    <row r="128" spans="2:23" ht="15" customHeight="1">
      <c r="B128" s="84">
        <v>311</v>
      </c>
      <c r="C128" s="85" t="s">
        <v>458</v>
      </c>
      <c r="D128" s="69"/>
      <c r="E128" s="69"/>
      <c r="F128" s="69"/>
      <c r="G128" s="89">
        <f>SUM(E128*F128)</f>
        <v>0</v>
      </c>
      <c r="H128" s="50"/>
      <c r="J128" s="53"/>
      <c r="K128" s="53"/>
      <c r="L128" s="53"/>
      <c r="M128" s="53"/>
      <c r="N128" s="53"/>
      <c r="O128" s="53"/>
      <c r="P128" s="53"/>
      <c r="Q128" s="53"/>
      <c r="R128" s="20"/>
      <c r="S128" s="90">
        <f>_xlfn.IFERROR(SUM(SUM(J128:Q128)-V128)/G128,"")</f>
      </c>
      <c r="T128" s="88">
        <f>_xlfn.IFERROR(SUM(J128:Q128),"")</f>
        <v>0</v>
      </c>
      <c r="U128" s="88">
        <f>_xlfn.IFERROR(SUM(G128-T128),"")+V128</f>
        <v>0</v>
      </c>
      <c r="V128" s="54"/>
      <c r="W128" s="53"/>
    </row>
    <row r="129" spans="2:23" ht="15" customHeight="1">
      <c r="B129" s="84">
        <v>313</v>
      </c>
      <c r="C129" s="85" t="s">
        <v>459</v>
      </c>
      <c r="D129" s="69"/>
      <c r="E129" s="69"/>
      <c r="F129" s="69"/>
      <c r="G129" s="89">
        <f>SUM(E129*F129)</f>
        <v>0</v>
      </c>
      <c r="H129" s="50"/>
      <c r="J129" s="53"/>
      <c r="K129" s="53"/>
      <c r="L129" s="53"/>
      <c r="M129" s="53"/>
      <c r="N129" s="53"/>
      <c r="O129" s="53"/>
      <c r="P129" s="53"/>
      <c r="Q129" s="53"/>
      <c r="R129" s="20"/>
      <c r="S129" s="90">
        <f>_xlfn.IFERROR(SUM(SUM(J129:Q129)-V129)/G129,"")</f>
      </c>
      <c r="T129" s="88">
        <f>_xlfn.IFERROR(SUM(J129:Q129),"")</f>
        <v>0</v>
      </c>
      <c r="U129" s="88">
        <f>_xlfn.IFERROR(SUM(G129-T129),"")+V129</f>
        <v>0</v>
      </c>
      <c r="V129" s="54"/>
      <c r="W129" s="53"/>
    </row>
    <row r="130" spans="2:23" ht="15" customHeight="1">
      <c r="B130" s="84">
        <v>315</v>
      </c>
      <c r="C130" s="85" t="s">
        <v>460</v>
      </c>
      <c r="D130" s="69"/>
      <c r="E130" s="69"/>
      <c r="F130" s="69"/>
      <c r="G130" s="89">
        <f>SUM(E130*F130)</f>
        <v>0</v>
      </c>
      <c r="H130" s="50"/>
      <c r="J130" s="53"/>
      <c r="K130" s="53"/>
      <c r="L130" s="53"/>
      <c r="M130" s="53"/>
      <c r="N130" s="53"/>
      <c r="O130" s="53"/>
      <c r="P130" s="53"/>
      <c r="Q130" s="53"/>
      <c r="R130" s="20"/>
      <c r="S130" s="90">
        <f>_xlfn.IFERROR(SUM(SUM(J130:Q130)-V130)/G130,"")</f>
      </c>
      <c r="T130" s="88">
        <f>_xlfn.IFERROR(SUM(J130:Q130),"")</f>
        <v>0</v>
      </c>
      <c r="U130" s="88">
        <f>_xlfn.IFERROR(SUM(G130-T130),"")+V130</f>
        <v>0</v>
      </c>
      <c r="V130" s="54"/>
      <c r="W130" s="53"/>
    </row>
    <row r="131" spans="2:23" ht="15" customHeight="1">
      <c r="B131" s="80">
        <v>32</v>
      </c>
      <c r="C131" s="83" t="s">
        <v>461</v>
      </c>
      <c r="D131" s="80"/>
      <c r="E131" s="94"/>
      <c r="F131" s="94"/>
      <c r="G131" s="60">
        <f>SUM(G132:G139)</f>
        <v>0</v>
      </c>
      <c r="H131" s="99"/>
      <c r="I131" s="96"/>
      <c r="J131" s="94"/>
      <c r="K131" s="94"/>
      <c r="L131" s="94"/>
      <c r="M131" s="94"/>
      <c r="N131" s="94"/>
      <c r="O131" s="94"/>
      <c r="P131" s="94"/>
      <c r="Q131" s="94"/>
      <c r="R131" s="97"/>
      <c r="S131" s="91" t="str">
        <f>_xlfn.IFERROR(SUM(T131/G131),"0%")</f>
        <v>0%</v>
      </c>
      <c r="T131" s="60">
        <f>SUM(T132:T139)</f>
        <v>0</v>
      </c>
      <c r="U131" s="60">
        <f>SUM(U132:U139)</f>
        <v>0</v>
      </c>
      <c r="V131" s="60">
        <f>SUM(V132:V139)</f>
        <v>0</v>
      </c>
      <c r="W131" s="94"/>
    </row>
    <row r="132" spans="2:23" ht="15" customHeight="1">
      <c r="B132" s="84">
        <v>321</v>
      </c>
      <c r="C132" s="85" t="s">
        <v>462</v>
      </c>
      <c r="D132" s="69"/>
      <c r="E132" s="69"/>
      <c r="F132" s="69"/>
      <c r="G132" s="89">
        <f>SUM(E132*F132)</f>
        <v>0</v>
      </c>
      <c r="H132" s="36"/>
      <c r="J132" s="53"/>
      <c r="K132" s="53"/>
      <c r="L132" s="53"/>
      <c r="M132" s="53"/>
      <c r="N132" s="53"/>
      <c r="O132" s="53"/>
      <c r="P132" s="53"/>
      <c r="Q132" s="53"/>
      <c r="R132" s="20"/>
      <c r="S132" s="90">
        <f aca="true" t="shared" si="33" ref="S132:S139">_xlfn.IFERROR(SUM(SUM(J132:Q132)-V132)/G132,"")</f>
      </c>
      <c r="T132" s="88">
        <f aca="true" t="shared" si="34" ref="T132:T139">_xlfn.IFERROR(SUM(J132:Q132),"")</f>
        <v>0</v>
      </c>
      <c r="U132" s="88">
        <f aca="true" t="shared" si="35" ref="U132:U139">_xlfn.IFERROR(SUM(G132-T132),"")+V132</f>
        <v>0</v>
      </c>
      <c r="V132" s="54"/>
      <c r="W132" s="53"/>
    </row>
    <row r="133" spans="2:23" ht="15" customHeight="1">
      <c r="B133" s="84">
        <v>322</v>
      </c>
      <c r="C133" s="85" t="s">
        <v>463</v>
      </c>
      <c r="D133" s="69"/>
      <c r="E133" s="69"/>
      <c r="F133" s="69"/>
      <c r="G133" s="89">
        <f aca="true" t="shared" si="36" ref="G133:G139">SUM(E133*F133)</f>
        <v>0</v>
      </c>
      <c r="H133" s="50"/>
      <c r="J133" s="53"/>
      <c r="K133" s="53"/>
      <c r="L133" s="53"/>
      <c r="M133" s="53"/>
      <c r="N133" s="53"/>
      <c r="O133" s="53"/>
      <c r="P133" s="53"/>
      <c r="Q133" s="53"/>
      <c r="R133" s="20"/>
      <c r="S133" s="90">
        <f t="shared" si="33"/>
      </c>
      <c r="T133" s="88">
        <f t="shared" si="34"/>
        <v>0</v>
      </c>
      <c r="U133" s="88">
        <f t="shared" si="35"/>
        <v>0</v>
      </c>
      <c r="V133" s="54"/>
      <c r="W133" s="53"/>
    </row>
    <row r="134" spans="2:23" ht="15" customHeight="1">
      <c r="B134" s="84">
        <v>323</v>
      </c>
      <c r="C134" s="85" t="s">
        <v>433</v>
      </c>
      <c r="D134" s="69"/>
      <c r="E134" s="69"/>
      <c r="F134" s="69"/>
      <c r="G134" s="89">
        <f t="shared" si="36"/>
        <v>0</v>
      </c>
      <c r="H134" s="50"/>
      <c r="J134" s="53"/>
      <c r="K134" s="53"/>
      <c r="L134" s="53"/>
      <c r="M134" s="53"/>
      <c r="N134" s="53"/>
      <c r="O134" s="53"/>
      <c r="P134" s="53"/>
      <c r="Q134" s="53"/>
      <c r="R134" s="20"/>
      <c r="S134" s="90">
        <f t="shared" si="33"/>
      </c>
      <c r="T134" s="88">
        <f t="shared" si="34"/>
        <v>0</v>
      </c>
      <c r="U134" s="88">
        <f t="shared" si="35"/>
        <v>0</v>
      </c>
      <c r="V134" s="54"/>
      <c r="W134" s="53"/>
    </row>
    <row r="135" spans="2:23" ht="15" customHeight="1">
      <c r="B135" s="84">
        <v>324</v>
      </c>
      <c r="C135" s="85" t="s">
        <v>464</v>
      </c>
      <c r="D135" s="69"/>
      <c r="E135" s="69"/>
      <c r="F135" s="69"/>
      <c r="G135" s="89">
        <f t="shared" si="36"/>
        <v>0</v>
      </c>
      <c r="H135" s="50"/>
      <c r="J135" s="53"/>
      <c r="K135" s="53"/>
      <c r="L135" s="53"/>
      <c r="M135" s="53"/>
      <c r="N135" s="53"/>
      <c r="O135" s="53"/>
      <c r="P135" s="53"/>
      <c r="Q135" s="53"/>
      <c r="R135" s="20"/>
      <c r="S135" s="90">
        <f t="shared" si="33"/>
      </c>
      <c r="T135" s="88">
        <f t="shared" si="34"/>
        <v>0</v>
      </c>
      <c r="U135" s="88">
        <f t="shared" si="35"/>
        <v>0</v>
      </c>
      <c r="V135" s="54"/>
      <c r="W135" s="53"/>
    </row>
    <row r="136" spans="2:23" ht="15" customHeight="1">
      <c r="B136" s="84">
        <v>325</v>
      </c>
      <c r="C136" s="85" t="s">
        <v>465</v>
      </c>
      <c r="D136" s="69"/>
      <c r="E136" s="69"/>
      <c r="F136" s="69"/>
      <c r="G136" s="89">
        <f t="shared" si="36"/>
        <v>0</v>
      </c>
      <c r="H136" s="50"/>
      <c r="J136" s="53"/>
      <c r="K136" s="53"/>
      <c r="L136" s="53"/>
      <c r="M136" s="53"/>
      <c r="N136" s="53"/>
      <c r="O136" s="53"/>
      <c r="P136" s="53"/>
      <c r="Q136" s="53"/>
      <c r="R136" s="20"/>
      <c r="S136" s="90">
        <f t="shared" si="33"/>
      </c>
      <c r="T136" s="88">
        <f t="shared" si="34"/>
        <v>0</v>
      </c>
      <c r="U136" s="88">
        <f t="shared" si="35"/>
        <v>0</v>
      </c>
      <c r="V136" s="54"/>
      <c r="W136" s="53"/>
    </row>
    <row r="137" spans="2:23" ht="15" customHeight="1">
      <c r="B137" s="84">
        <v>326</v>
      </c>
      <c r="C137" s="85" t="s">
        <v>466</v>
      </c>
      <c r="D137" s="69"/>
      <c r="E137" s="69"/>
      <c r="F137" s="69"/>
      <c r="G137" s="89">
        <f t="shared" si="36"/>
        <v>0</v>
      </c>
      <c r="H137" s="50"/>
      <c r="J137" s="53"/>
      <c r="K137" s="53"/>
      <c r="L137" s="53"/>
      <c r="M137" s="53"/>
      <c r="N137" s="53"/>
      <c r="O137" s="53"/>
      <c r="P137" s="53"/>
      <c r="Q137" s="53"/>
      <c r="R137" s="20"/>
      <c r="S137" s="90">
        <f t="shared" si="33"/>
      </c>
      <c r="T137" s="88">
        <f t="shared" si="34"/>
        <v>0</v>
      </c>
      <c r="U137" s="88">
        <f t="shared" si="35"/>
        <v>0</v>
      </c>
      <c r="V137" s="54"/>
      <c r="W137" s="53"/>
    </row>
    <row r="138" spans="2:23" ht="15" customHeight="1">
      <c r="B138" s="84">
        <v>327</v>
      </c>
      <c r="C138" s="85" t="s">
        <v>467</v>
      </c>
      <c r="D138" s="69"/>
      <c r="E138" s="69"/>
      <c r="F138" s="69"/>
      <c r="G138" s="89">
        <f t="shared" si="36"/>
        <v>0</v>
      </c>
      <c r="H138" s="50"/>
      <c r="J138" s="53"/>
      <c r="K138" s="53"/>
      <c r="L138" s="53"/>
      <c r="M138" s="53"/>
      <c r="N138" s="53"/>
      <c r="O138" s="53"/>
      <c r="P138" s="53"/>
      <c r="Q138" s="53"/>
      <c r="R138" s="20"/>
      <c r="S138" s="90">
        <f t="shared" si="33"/>
      </c>
      <c r="T138" s="88">
        <f t="shared" si="34"/>
        <v>0</v>
      </c>
      <c r="U138" s="88">
        <f t="shared" si="35"/>
        <v>0</v>
      </c>
      <c r="V138" s="54"/>
      <c r="W138" s="53"/>
    </row>
    <row r="139" spans="2:23" ht="15" customHeight="1">
      <c r="B139" s="84">
        <v>328</v>
      </c>
      <c r="C139" s="85" t="s">
        <v>468</v>
      </c>
      <c r="D139" s="69"/>
      <c r="E139" s="69"/>
      <c r="F139" s="69"/>
      <c r="G139" s="89">
        <f t="shared" si="36"/>
        <v>0</v>
      </c>
      <c r="H139" s="50"/>
      <c r="J139" s="53"/>
      <c r="K139" s="53"/>
      <c r="L139" s="53"/>
      <c r="M139" s="53"/>
      <c r="N139" s="53"/>
      <c r="O139" s="53"/>
      <c r="P139" s="53"/>
      <c r="Q139" s="53"/>
      <c r="R139" s="20"/>
      <c r="S139" s="90">
        <f t="shared" si="33"/>
      </c>
      <c r="T139" s="88">
        <f t="shared" si="34"/>
        <v>0</v>
      </c>
      <c r="U139" s="88">
        <f t="shared" si="35"/>
        <v>0</v>
      </c>
      <c r="V139" s="54"/>
      <c r="W139" s="53"/>
    </row>
    <row r="140" spans="2:23" ht="15" customHeight="1">
      <c r="B140" s="80">
        <v>33</v>
      </c>
      <c r="C140" s="83" t="s">
        <v>469</v>
      </c>
      <c r="D140" s="80"/>
      <c r="E140" s="94"/>
      <c r="F140" s="94"/>
      <c r="G140" s="60">
        <f>SUM(G141:G144)</f>
        <v>0</v>
      </c>
      <c r="H140" s="99"/>
      <c r="I140" s="96"/>
      <c r="J140" s="94"/>
      <c r="K140" s="94"/>
      <c r="L140" s="94"/>
      <c r="M140" s="94"/>
      <c r="N140" s="94"/>
      <c r="O140" s="94"/>
      <c r="P140" s="94"/>
      <c r="Q140" s="94"/>
      <c r="R140" s="97"/>
      <c r="S140" s="91" t="str">
        <f>_xlfn.IFERROR(SUM(T140/G140),"0%")</f>
        <v>0%</v>
      </c>
      <c r="T140" s="60">
        <f>SUM(T141:T144)</f>
        <v>0</v>
      </c>
      <c r="U140" s="60">
        <f>SUM(U141:U144)</f>
        <v>0</v>
      </c>
      <c r="V140" s="60">
        <f>SUM(V141:V144)</f>
        <v>0</v>
      </c>
      <c r="W140" s="94"/>
    </row>
    <row r="141" spans="2:23" ht="15" customHeight="1">
      <c r="B141" s="84">
        <v>332</v>
      </c>
      <c r="C141" s="85" t="s">
        <v>432</v>
      </c>
      <c r="D141" s="69"/>
      <c r="E141" s="69"/>
      <c r="F141" s="69"/>
      <c r="G141" s="89">
        <f>SUM(E141*F141)</f>
        <v>0</v>
      </c>
      <c r="H141" s="50"/>
      <c r="J141" s="53"/>
      <c r="K141" s="53"/>
      <c r="L141" s="53"/>
      <c r="M141" s="53"/>
      <c r="N141" s="53"/>
      <c r="O141" s="53"/>
      <c r="P141" s="53"/>
      <c r="Q141" s="53"/>
      <c r="R141" s="20"/>
      <c r="S141" s="90">
        <f>_xlfn.IFERROR(SUM(SUM(J141:Q141)-V141)/G141,"")</f>
      </c>
      <c r="T141" s="88">
        <f>_xlfn.IFERROR(SUM(J141:Q141),"")</f>
        <v>0</v>
      </c>
      <c r="U141" s="88">
        <f>_xlfn.IFERROR(SUM(G141-T141),"")+V141</f>
        <v>0</v>
      </c>
      <c r="V141" s="54"/>
      <c r="W141" s="53"/>
    </row>
    <row r="142" spans="2:23" ht="15" customHeight="1">
      <c r="B142" s="84">
        <v>333</v>
      </c>
      <c r="C142" s="85" t="s">
        <v>433</v>
      </c>
      <c r="D142" s="69"/>
      <c r="E142" s="69"/>
      <c r="F142" s="69"/>
      <c r="G142" s="89">
        <f>SUM(E142*F142)</f>
        <v>0</v>
      </c>
      <c r="H142" s="50"/>
      <c r="J142" s="53"/>
      <c r="K142" s="53"/>
      <c r="L142" s="53"/>
      <c r="M142" s="53"/>
      <c r="N142" s="53"/>
      <c r="O142" s="53"/>
      <c r="P142" s="53"/>
      <c r="Q142" s="53"/>
      <c r="R142" s="20"/>
      <c r="S142" s="90">
        <f>_xlfn.IFERROR(SUM(SUM(J142:Q142)-V142)/G142,"")</f>
      </c>
      <c r="T142" s="88">
        <f>_xlfn.IFERROR(SUM(J142:Q142),"")</f>
        <v>0</v>
      </c>
      <c r="U142" s="88">
        <f>_xlfn.IFERROR(SUM(G142-T142),"")+V142</f>
        <v>0</v>
      </c>
      <c r="V142" s="54"/>
      <c r="W142" s="53"/>
    </row>
    <row r="143" spans="2:23" ht="15" customHeight="1">
      <c r="B143" s="84">
        <v>335</v>
      </c>
      <c r="C143" s="85" t="s">
        <v>470</v>
      </c>
      <c r="D143" s="69"/>
      <c r="E143" s="69"/>
      <c r="F143" s="69"/>
      <c r="G143" s="89">
        <f>SUM(E143*F143)</f>
        <v>0</v>
      </c>
      <c r="H143" s="50"/>
      <c r="J143" s="53"/>
      <c r="K143" s="53"/>
      <c r="L143" s="53"/>
      <c r="M143" s="53"/>
      <c r="N143" s="53"/>
      <c r="O143" s="53"/>
      <c r="P143" s="53"/>
      <c r="Q143" s="53"/>
      <c r="R143" s="20"/>
      <c r="S143" s="90">
        <f>_xlfn.IFERROR(SUM(SUM(J143:Q143)-V143)/G143,"")</f>
      </c>
      <c r="T143" s="88">
        <f>_xlfn.IFERROR(SUM(J143:Q143),"")</f>
        <v>0</v>
      </c>
      <c r="U143" s="88">
        <f>_xlfn.IFERROR(SUM(G143-T143),"")+V143</f>
        <v>0</v>
      </c>
      <c r="V143" s="54"/>
      <c r="W143" s="53"/>
    </row>
    <row r="144" spans="2:23" ht="15" customHeight="1">
      <c r="B144" s="84">
        <v>336</v>
      </c>
      <c r="C144" s="85" t="s">
        <v>471</v>
      </c>
      <c r="D144" s="69"/>
      <c r="E144" s="69"/>
      <c r="F144" s="69"/>
      <c r="G144" s="89">
        <f>SUM(E144*F144)</f>
        <v>0</v>
      </c>
      <c r="H144" s="50"/>
      <c r="J144" s="53"/>
      <c r="K144" s="53"/>
      <c r="L144" s="53"/>
      <c r="M144" s="53"/>
      <c r="N144" s="53"/>
      <c r="O144" s="53"/>
      <c r="P144" s="53"/>
      <c r="Q144" s="53"/>
      <c r="R144" s="20"/>
      <c r="S144" s="90">
        <f>_xlfn.IFERROR(SUM(SUM(J144:Q144)-V144)/G144,"")</f>
      </c>
      <c r="T144" s="88">
        <f>_xlfn.IFERROR(SUM(J144:Q144),"")</f>
        <v>0</v>
      </c>
      <c r="U144" s="88">
        <f>_xlfn.IFERROR(SUM(G144-T144),"")+V144</f>
        <v>0</v>
      </c>
      <c r="V144" s="54"/>
      <c r="W144" s="53"/>
    </row>
    <row r="145" spans="2:23" ht="15" customHeight="1">
      <c r="B145" s="80">
        <v>34</v>
      </c>
      <c r="C145" s="83" t="s">
        <v>472</v>
      </c>
      <c r="D145" s="80"/>
      <c r="E145" s="94"/>
      <c r="F145" s="94"/>
      <c r="G145" s="60">
        <f>SUM(G146:G150)</f>
        <v>0</v>
      </c>
      <c r="H145" s="98"/>
      <c r="I145" s="96"/>
      <c r="J145" s="94"/>
      <c r="K145" s="94"/>
      <c r="L145" s="94"/>
      <c r="M145" s="94"/>
      <c r="N145" s="94"/>
      <c r="O145" s="94"/>
      <c r="P145" s="94"/>
      <c r="Q145" s="94"/>
      <c r="R145" s="97"/>
      <c r="S145" s="91" t="str">
        <f>_xlfn.IFERROR(SUM(T145/G145),"0%")</f>
        <v>0%</v>
      </c>
      <c r="T145" s="60">
        <f>SUM(T146:T150)</f>
        <v>0</v>
      </c>
      <c r="U145" s="60">
        <f>SUM(U146:U150)</f>
        <v>0</v>
      </c>
      <c r="V145" s="60">
        <f>SUM(V146:V150)</f>
        <v>0</v>
      </c>
      <c r="W145" s="94"/>
    </row>
    <row r="146" spans="2:23" ht="15" customHeight="1">
      <c r="B146" s="84">
        <v>342</v>
      </c>
      <c r="C146" s="85" t="s">
        <v>432</v>
      </c>
      <c r="D146" s="69"/>
      <c r="E146" s="69"/>
      <c r="F146" s="69"/>
      <c r="G146" s="89">
        <f>SUM(E146*F146)</f>
        <v>0</v>
      </c>
      <c r="H146" s="36"/>
      <c r="J146" s="53"/>
      <c r="K146" s="53"/>
      <c r="L146" s="53"/>
      <c r="M146" s="53"/>
      <c r="N146" s="53"/>
      <c r="O146" s="53"/>
      <c r="P146" s="53"/>
      <c r="Q146" s="53"/>
      <c r="R146" s="20"/>
      <c r="S146" s="90">
        <f>_xlfn.IFERROR(SUM(SUM(J146:Q146)-V146)/G146,"")</f>
      </c>
      <c r="T146" s="88">
        <f>_xlfn.IFERROR(SUM(J146:Q146),"")</f>
        <v>0</v>
      </c>
      <c r="U146" s="88">
        <f>_xlfn.IFERROR(SUM(G146-T146),"")+V146</f>
        <v>0</v>
      </c>
      <c r="V146" s="54"/>
      <c r="W146" s="53"/>
    </row>
    <row r="147" spans="2:23" ht="15" customHeight="1">
      <c r="B147" s="84">
        <v>343</v>
      </c>
      <c r="C147" s="85" t="s">
        <v>433</v>
      </c>
      <c r="D147" s="69"/>
      <c r="E147" s="69"/>
      <c r="F147" s="69"/>
      <c r="G147" s="89">
        <f>SUM(E147*F147)</f>
        <v>0</v>
      </c>
      <c r="H147" s="50"/>
      <c r="J147" s="53"/>
      <c r="K147" s="53"/>
      <c r="L147" s="53"/>
      <c r="M147" s="53"/>
      <c r="N147" s="53"/>
      <c r="O147" s="53"/>
      <c r="P147" s="53"/>
      <c r="Q147" s="53"/>
      <c r="R147" s="20"/>
      <c r="S147" s="90">
        <f>_xlfn.IFERROR(SUM(SUM(J147:Q147)-V147)/G147,"")</f>
      </c>
      <c r="T147" s="88">
        <f>_xlfn.IFERROR(SUM(J147:Q147),"")</f>
        <v>0</v>
      </c>
      <c r="U147" s="88">
        <f>_xlfn.IFERROR(SUM(G147-T147),"")+V147</f>
        <v>0</v>
      </c>
      <c r="V147" s="54"/>
      <c r="W147" s="53"/>
    </row>
    <row r="148" spans="2:23" ht="15" customHeight="1">
      <c r="B148" s="84">
        <v>345</v>
      </c>
      <c r="C148" s="85" t="s">
        <v>473</v>
      </c>
      <c r="D148" s="69"/>
      <c r="E148" s="69"/>
      <c r="F148" s="69"/>
      <c r="G148" s="89">
        <f>SUM(E148*F148)</f>
        <v>0</v>
      </c>
      <c r="H148" s="50"/>
      <c r="J148" s="53"/>
      <c r="K148" s="53"/>
      <c r="L148" s="53"/>
      <c r="M148" s="53"/>
      <c r="N148" s="53"/>
      <c r="O148" s="53"/>
      <c r="P148" s="53"/>
      <c r="Q148" s="53"/>
      <c r="R148" s="20"/>
      <c r="S148" s="90">
        <f>_xlfn.IFERROR(SUM(SUM(J148:Q148)-V148)/G148,"")</f>
      </c>
      <c r="T148" s="88">
        <f>_xlfn.IFERROR(SUM(J148:Q148),"")</f>
        <v>0</v>
      </c>
      <c r="U148" s="88">
        <f>_xlfn.IFERROR(SUM(G148-T148),"")+V148</f>
        <v>0</v>
      </c>
      <c r="V148" s="54"/>
      <c r="W148" s="53"/>
    </row>
    <row r="149" spans="2:23" ht="15" customHeight="1">
      <c r="B149" s="84">
        <v>346</v>
      </c>
      <c r="C149" s="85" t="s">
        <v>471</v>
      </c>
      <c r="D149" s="69"/>
      <c r="E149" s="69"/>
      <c r="F149" s="69"/>
      <c r="G149" s="89">
        <f>SUM(E149*F149)</f>
        <v>0</v>
      </c>
      <c r="H149" s="50"/>
      <c r="J149" s="53"/>
      <c r="K149" s="53"/>
      <c r="L149" s="53"/>
      <c r="M149" s="53"/>
      <c r="N149" s="53"/>
      <c r="O149" s="53"/>
      <c r="P149" s="53"/>
      <c r="Q149" s="53"/>
      <c r="R149" s="20"/>
      <c r="S149" s="90">
        <f>_xlfn.IFERROR(SUM(SUM(J149:Q149)-V149)/G149,"")</f>
      </c>
      <c r="T149" s="88">
        <f>_xlfn.IFERROR(SUM(J149:Q149),"")</f>
        <v>0</v>
      </c>
      <c r="U149" s="88">
        <f>_xlfn.IFERROR(SUM(G149-T149),"")+V149</f>
        <v>0</v>
      </c>
      <c r="V149" s="54"/>
      <c r="W149" s="53"/>
    </row>
    <row r="150" spans="2:23" ht="15" customHeight="1">
      <c r="B150" s="84">
        <v>38</v>
      </c>
      <c r="C150" s="85" t="s">
        <v>474</v>
      </c>
      <c r="D150" s="69"/>
      <c r="E150" s="69"/>
      <c r="F150" s="69"/>
      <c r="G150" s="89">
        <f>SUM(E150*F150)</f>
        <v>0</v>
      </c>
      <c r="H150" s="50"/>
      <c r="J150" s="53"/>
      <c r="K150" s="53"/>
      <c r="L150" s="53"/>
      <c r="M150" s="53"/>
      <c r="N150" s="53"/>
      <c r="O150" s="53"/>
      <c r="P150" s="53"/>
      <c r="Q150" s="53"/>
      <c r="R150" s="20"/>
      <c r="S150" s="90">
        <f>_xlfn.IFERROR(SUM(SUM(J150:Q150)-V150)/G150,"")</f>
      </c>
      <c r="T150" s="88">
        <f>_xlfn.IFERROR(SUM(J150:Q150),"")</f>
        <v>0</v>
      </c>
      <c r="U150" s="88">
        <f>_xlfn.IFERROR(SUM(G150-T150),"")+V150</f>
        <v>0</v>
      </c>
      <c r="V150" s="54"/>
      <c r="W150" s="53"/>
    </row>
    <row r="151" spans="2:23" ht="15" customHeight="1">
      <c r="B151" s="80">
        <v>4</v>
      </c>
      <c r="C151" s="83" t="s">
        <v>475</v>
      </c>
      <c r="D151" s="80"/>
      <c r="E151" s="94"/>
      <c r="F151" s="94"/>
      <c r="G151" s="60">
        <f>SUM(G152,G160,G166,G173,G181,G187)</f>
        <v>0</v>
      </c>
      <c r="H151" s="98"/>
      <c r="I151" s="96"/>
      <c r="J151" s="94"/>
      <c r="K151" s="94"/>
      <c r="L151" s="94"/>
      <c r="M151" s="94"/>
      <c r="N151" s="94"/>
      <c r="O151" s="94"/>
      <c r="P151" s="94"/>
      <c r="Q151" s="94"/>
      <c r="R151" s="97"/>
      <c r="S151" s="75" t="str">
        <f>_xlfn.IFERROR(SUM(T151/G151),"0%")</f>
        <v>0%</v>
      </c>
      <c r="T151" s="93">
        <f>SUM(T152,T160,T166,T173,T181,T187)</f>
        <v>0</v>
      </c>
      <c r="U151" s="93">
        <f>SUM(U152,U160,U166,U173,U181,U187)</f>
        <v>0</v>
      </c>
      <c r="V151" s="60">
        <f>SUM(V152,V160,V166,V173,V181,V187)</f>
        <v>0</v>
      </c>
      <c r="W151" s="94"/>
    </row>
    <row r="152" spans="2:23" ht="15" customHeight="1">
      <c r="B152" s="80">
        <v>41</v>
      </c>
      <c r="C152" s="83" t="s">
        <v>476</v>
      </c>
      <c r="D152" s="80"/>
      <c r="E152" s="94"/>
      <c r="F152" s="94"/>
      <c r="G152" s="60">
        <f>SUM(G153:G159)</f>
        <v>0</v>
      </c>
      <c r="H152" s="98"/>
      <c r="I152" s="96"/>
      <c r="J152" s="94"/>
      <c r="K152" s="94"/>
      <c r="L152" s="94"/>
      <c r="M152" s="94"/>
      <c r="N152" s="94"/>
      <c r="O152" s="94"/>
      <c r="P152" s="94"/>
      <c r="Q152" s="94"/>
      <c r="R152" s="97"/>
      <c r="S152" s="91" t="str">
        <f>_xlfn.IFERROR(SUM(T152/G152),"0%")</f>
        <v>0%</v>
      </c>
      <c r="T152" s="60">
        <f>SUM(T153:T159)</f>
        <v>0</v>
      </c>
      <c r="U152" s="60">
        <f>SUM(U153:U159)</f>
        <v>0</v>
      </c>
      <c r="V152" s="60">
        <f>SUM(V153:V159)</f>
        <v>0</v>
      </c>
      <c r="W152" s="94"/>
    </row>
    <row r="153" spans="2:23" ht="15" customHeight="1">
      <c r="B153" s="84">
        <v>411</v>
      </c>
      <c r="C153" s="85" t="s">
        <v>477</v>
      </c>
      <c r="D153" s="69"/>
      <c r="E153" s="69"/>
      <c r="F153" s="69"/>
      <c r="G153" s="89">
        <f>SUM(E153*F153)</f>
        <v>0</v>
      </c>
      <c r="H153" s="36"/>
      <c r="J153" s="53"/>
      <c r="K153" s="53"/>
      <c r="L153" s="53"/>
      <c r="M153" s="53"/>
      <c r="N153" s="53"/>
      <c r="O153" s="53"/>
      <c r="P153" s="53"/>
      <c r="Q153" s="53"/>
      <c r="R153" s="20"/>
      <c r="S153" s="90">
        <f aca="true" t="shared" si="37" ref="S153:S159">_xlfn.IFERROR(SUM(SUM(J153:Q153)-V153)/G153,"")</f>
      </c>
      <c r="T153" s="88">
        <f aca="true" t="shared" si="38" ref="T153:T159">_xlfn.IFERROR(SUM(J153:Q153),"")</f>
        <v>0</v>
      </c>
      <c r="U153" s="88">
        <f aca="true" t="shared" si="39" ref="U153:U159">_xlfn.IFERROR(SUM(G153-T153),"")+V153</f>
        <v>0</v>
      </c>
      <c r="V153" s="54"/>
      <c r="W153" s="53"/>
    </row>
    <row r="154" spans="2:23" ht="15" customHeight="1">
      <c r="B154" s="84">
        <v>412</v>
      </c>
      <c r="C154" s="85" t="s">
        <v>478</v>
      </c>
      <c r="D154" s="69"/>
      <c r="E154" s="69"/>
      <c r="F154" s="69"/>
      <c r="G154" s="89">
        <f aca="true" t="shared" si="40" ref="G154:G159">SUM(E154*F154)</f>
        <v>0</v>
      </c>
      <c r="H154" s="50"/>
      <c r="J154" s="53"/>
      <c r="K154" s="53"/>
      <c r="L154" s="53"/>
      <c r="M154" s="53"/>
      <c r="N154" s="53"/>
      <c r="O154" s="53"/>
      <c r="P154" s="53"/>
      <c r="Q154" s="53"/>
      <c r="R154" s="20"/>
      <c r="S154" s="90">
        <f t="shared" si="37"/>
      </c>
      <c r="T154" s="88">
        <f t="shared" si="38"/>
        <v>0</v>
      </c>
      <c r="U154" s="88">
        <f t="shared" si="39"/>
        <v>0</v>
      </c>
      <c r="V154" s="54"/>
      <c r="W154" s="53"/>
    </row>
    <row r="155" spans="2:23" ht="15" customHeight="1">
      <c r="B155" s="84">
        <v>413</v>
      </c>
      <c r="C155" s="85" t="s">
        <v>479</v>
      </c>
      <c r="D155" s="69"/>
      <c r="E155" s="69"/>
      <c r="F155" s="69"/>
      <c r="G155" s="89">
        <f t="shared" si="40"/>
        <v>0</v>
      </c>
      <c r="H155" s="50"/>
      <c r="J155" s="53"/>
      <c r="K155" s="53"/>
      <c r="L155" s="53"/>
      <c r="M155" s="53"/>
      <c r="N155" s="53"/>
      <c r="O155" s="53"/>
      <c r="P155" s="53"/>
      <c r="Q155" s="53"/>
      <c r="R155" s="20"/>
      <c r="S155" s="90">
        <f t="shared" si="37"/>
      </c>
      <c r="T155" s="88">
        <f t="shared" si="38"/>
        <v>0</v>
      </c>
      <c r="U155" s="88">
        <f t="shared" si="39"/>
        <v>0</v>
      </c>
      <c r="V155" s="54"/>
      <c r="W155" s="53"/>
    </row>
    <row r="156" spans="2:23" ht="15" customHeight="1">
      <c r="B156" s="84">
        <v>414</v>
      </c>
      <c r="C156" s="85" t="s">
        <v>480</v>
      </c>
      <c r="D156" s="69"/>
      <c r="E156" s="69"/>
      <c r="F156" s="69"/>
      <c r="G156" s="89">
        <f t="shared" si="40"/>
        <v>0</v>
      </c>
      <c r="H156" s="50"/>
      <c r="J156" s="53"/>
      <c r="K156" s="53"/>
      <c r="L156" s="53"/>
      <c r="M156" s="53"/>
      <c r="N156" s="53"/>
      <c r="O156" s="53"/>
      <c r="P156" s="53"/>
      <c r="Q156" s="53"/>
      <c r="R156" s="20"/>
      <c r="S156" s="90">
        <f t="shared" si="37"/>
      </c>
      <c r="T156" s="88">
        <f t="shared" si="38"/>
        <v>0</v>
      </c>
      <c r="U156" s="88">
        <f t="shared" si="39"/>
        <v>0</v>
      </c>
      <c r="V156" s="54"/>
      <c r="W156" s="53"/>
    </row>
    <row r="157" spans="2:23" ht="15" customHeight="1">
      <c r="B157" s="84">
        <v>415</v>
      </c>
      <c r="C157" s="85" t="s">
        <v>481</v>
      </c>
      <c r="D157" s="69"/>
      <c r="E157" s="69"/>
      <c r="F157" s="69"/>
      <c r="G157" s="89">
        <f t="shared" si="40"/>
        <v>0</v>
      </c>
      <c r="H157" s="50"/>
      <c r="J157" s="53"/>
      <c r="K157" s="53"/>
      <c r="L157" s="53"/>
      <c r="M157" s="53"/>
      <c r="N157" s="53"/>
      <c r="O157" s="53"/>
      <c r="P157" s="53"/>
      <c r="Q157" s="53"/>
      <c r="R157" s="20"/>
      <c r="S157" s="90">
        <f t="shared" si="37"/>
      </c>
      <c r="T157" s="88">
        <f t="shared" si="38"/>
        <v>0</v>
      </c>
      <c r="U157" s="88">
        <f t="shared" si="39"/>
        <v>0</v>
      </c>
      <c r="V157" s="54"/>
      <c r="W157" s="53"/>
    </row>
    <row r="158" spans="2:23" ht="15" customHeight="1">
      <c r="B158" s="84">
        <v>416</v>
      </c>
      <c r="C158" s="85" t="s">
        <v>482</v>
      </c>
      <c r="D158" s="69"/>
      <c r="E158" s="69"/>
      <c r="F158" s="69"/>
      <c r="G158" s="89">
        <f t="shared" si="40"/>
        <v>0</v>
      </c>
      <c r="H158" s="50"/>
      <c r="J158" s="53"/>
      <c r="K158" s="53"/>
      <c r="L158" s="53"/>
      <c r="M158" s="53"/>
      <c r="N158" s="53"/>
      <c r="O158" s="53"/>
      <c r="P158" s="53"/>
      <c r="Q158" s="53"/>
      <c r="R158" s="20"/>
      <c r="S158" s="90">
        <f t="shared" si="37"/>
      </c>
      <c r="T158" s="88">
        <f t="shared" si="38"/>
        <v>0</v>
      </c>
      <c r="U158" s="88">
        <f t="shared" si="39"/>
        <v>0</v>
      </c>
      <c r="V158" s="54"/>
      <c r="W158" s="53"/>
    </row>
    <row r="159" spans="2:23" ht="15" customHeight="1">
      <c r="B159" s="84">
        <v>417</v>
      </c>
      <c r="C159" s="85" t="s">
        <v>483</v>
      </c>
      <c r="D159" s="69"/>
      <c r="E159" s="69"/>
      <c r="F159" s="69"/>
      <c r="G159" s="89">
        <f t="shared" si="40"/>
        <v>0</v>
      </c>
      <c r="H159" s="50"/>
      <c r="J159" s="53"/>
      <c r="K159" s="53"/>
      <c r="L159" s="53"/>
      <c r="M159" s="53"/>
      <c r="N159" s="53"/>
      <c r="O159" s="53"/>
      <c r="P159" s="53"/>
      <c r="Q159" s="53"/>
      <c r="R159" s="20"/>
      <c r="S159" s="90">
        <f t="shared" si="37"/>
      </c>
      <c r="T159" s="88">
        <f t="shared" si="38"/>
        <v>0</v>
      </c>
      <c r="U159" s="88">
        <f t="shared" si="39"/>
        <v>0</v>
      </c>
      <c r="V159" s="54"/>
      <c r="W159" s="53"/>
    </row>
    <row r="160" spans="2:23" ht="15" customHeight="1">
      <c r="B160" s="80">
        <v>42</v>
      </c>
      <c r="C160" s="83" t="s">
        <v>484</v>
      </c>
      <c r="D160" s="80"/>
      <c r="E160" s="94"/>
      <c r="F160" s="94"/>
      <c r="G160" s="60">
        <f>SUM(G161:G165)</f>
        <v>0</v>
      </c>
      <c r="H160" s="98"/>
      <c r="I160" s="96"/>
      <c r="J160" s="94"/>
      <c r="K160" s="94"/>
      <c r="L160" s="94"/>
      <c r="M160" s="94"/>
      <c r="N160" s="94"/>
      <c r="O160" s="94"/>
      <c r="P160" s="94"/>
      <c r="Q160" s="94"/>
      <c r="R160" s="97"/>
      <c r="S160" s="91" t="str">
        <f>_xlfn.IFERROR(SUM(T160/G160),"0%")</f>
        <v>0%</v>
      </c>
      <c r="T160" s="60">
        <f>SUM(T161:T165)</f>
        <v>0</v>
      </c>
      <c r="U160" s="60">
        <f>SUM(U161:U165)</f>
        <v>0</v>
      </c>
      <c r="V160" s="60">
        <f>SUM(V161:V165)</f>
        <v>0</v>
      </c>
      <c r="W160" s="94"/>
    </row>
    <row r="161" spans="2:23" ht="15" customHeight="1">
      <c r="B161" s="84">
        <v>421</v>
      </c>
      <c r="C161" s="85" t="s">
        <v>485</v>
      </c>
      <c r="D161" s="69"/>
      <c r="E161" s="69"/>
      <c r="F161" s="69"/>
      <c r="G161" s="89">
        <f>SUM(E161*F161)</f>
        <v>0</v>
      </c>
      <c r="H161" s="36"/>
      <c r="J161" s="53"/>
      <c r="K161" s="53"/>
      <c r="L161" s="53"/>
      <c r="M161" s="53"/>
      <c r="N161" s="53"/>
      <c r="O161" s="53"/>
      <c r="P161" s="53"/>
      <c r="Q161" s="53"/>
      <c r="R161" s="20"/>
      <c r="S161" s="90">
        <f>_xlfn.IFERROR(SUM(SUM(J161:Q161)-V161)/G161,"")</f>
      </c>
      <c r="T161" s="88">
        <f>_xlfn.IFERROR(SUM(J161:Q161),"")</f>
        <v>0</v>
      </c>
      <c r="U161" s="88">
        <f>_xlfn.IFERROR(SUM(G161-T161),"")+V161</f>
        <v>0</v>
      </c>
      <c r="V161" s="54"/>
      <c r="W161" s="53"/>
    </row>
    <row r="162" spans="2:23" ht="15" customHeight="1">
      <c r="B162" s="84">
        <v>422</v>
      </c>
      <c r="C162" s="85" t="s">
        <v>486</v>
      </c>
      <c r="D162" s="69"/>
      <c r="E162" s="69"/>
      <c r="F162" s="69"/>
      <c r="G162" s="89">
        <f>SUM(E162*F162)</f>
        <v>0</v>
      </c>
      <c r="H162" s="50"/>
      <c r="J162" s="53"/>
      <c r="K162" s="53"/>
      <c r="L162" s="53"/>
      <c r="M162" s="53"/>
      <c r="N162" s="53"/>
      <c r="O162" s="53"/>
      <c r="P162" s="53"/>
      <c r="Q162" s="53"/>
      <c r="R162" s="20"/>
      <c r="S162" s="90">
        <f>_xlfn.IFERROR(SUM(SUM(J162:Q162)-V162)/G162,"")</f>
      </c>
      <c r="T162" s="88">
        <f>_xlfn.IFERROR(SUM(J162:Q162),"")</f>
        <v>0</v>
      </c>
      <c r="U162" s="88">
        <f>_xlfn.IFERROR(SUM(G162-T162),"")+V162</f>
        <v>0</v>
      </c>
      <c r="V162" s="54"/>
      <c r="W162" s="53"/>
    </row>
    <row r="163" spans="2:23" ht="15" customHeight="1">
      <c r="B163" s="84">
        <v>423</v>
      </c>
      <c r="C163" s="85" t="s">
        <v>487</v>
      </c>
      <c r="D163" s="69"/>
      <c r="E163" s="69"/>
      <c r="F163" s="69"/>
      <c r="G163" s="89">
        <f>SUM(E163*F163)</f>
        <v>0</v>
      </c>
      <c r="H163" s="50"/>
      <c r="J163" s="53"/>
      <c r="K163" s="53"/>
      <c r="L163" s="53"/>
      <c r="M163" s="53"/>
      <c r="N163" s="53"/>
      <c r="O163" s="53"/>
      <c r="P163" s="53"/>
      <c r="Q163" s="53"/>
      <c r="R163" s="20"/>
      <c r="S163" s="90">
        <f>_xlfn.IFERROR(SUM(SUM(J163:Q163)-V163)/G163,"")</f>
      </c>
      <c r="T163" s="88">
        <f>_xlfn.IFERROR(SUM(J163:Q163),"")</f>
        <v>0</v>
      </c>
      <c r="U163" s="88">
        <f>_xlfn.IFERROR(SUM(G163-T163),"")+V163</f>
        <v>0</v>
      </c>
      <c r="V163" s="54"/>
      <c r="W163" s="53"/>
    </row>
    <row r="164" spans="2:23" ht="15" customHeight="1">
      <c r="B164" s="84">
        <v>426</v>
      </c>
      <c r="C164" s="85" t="s">
        <v>488</v>
      </c>
      <c r="D164" s="69"/>
      <c r="E164" s="69"/>
      <c r="F164" s="69"/>
      <c r="G164" s="89">
        <f>SUM(E164*F164)</f>
        <v>0</v>
      </c>
      <c r="H164" s="50"/>
      <c r="J164" s="53"/>
      <c r="K164" s="53"/>
      <c r="L164" s="53"/>
      <c r="M164" s="53"/>
      <c r="N164" s="53"/>
      <c r="O164" s="53"/>
      <c r="P164" s="53"/>
      <c r="Q164" s="53"/>
      <c r="R164" s="20"/>
      <c r="S164" s="90">
        <f>_xlfn.IFERROR(SUM(SUM(J164:Q164)-V164)/G164,"")</f>
      </c>
      <c r="T164" s="88">
        <f>_xlfn.IFERROR(SUM(J164:Q164),"")</f>
        <v>0</v>
      </c>
      <c r="U164" s="88">
        <f>_xlfn.IFERROR(SUM(G164-T164),"")+V164</f>
        <v>0</v>
      </c>
      <c r="V164" s="54"/>
      <c r="W164" s="53"/>
    </row>
    <row r="165" spans="2:23" ht="15" customHeight="1">
      <c r="B165" s="84">
        <v>427</v>
      </c>
      <c r="C165" s="85" t="s">
        <v>489</v>
      </c>
      <c r="D165" s="69"/>
      <c r="E165" s="69"/>
      <c r="F165" s="69"/>
      <c r="G165" s="89">
        <f>SUM(E165*F165)</f>
        <v>0</v>
      </c>
      <c r="H165" s="50"/>
      <c r="J165" s="53"/>
      <c r="K165" s="53"/>
      <c r="L165" s="53"/>
      <c r="M165" s="53"/>
      <c r="N165" s="53"/>
      <c r="O165" s="53"/>
      <c r="P165" s="53"/>
      <c r="Q165" s="53"/>
      <c r="R165" s="20"/>
      <c r="S165" s="90">
        <f>_xlfn.IFERROR(SUM(SUM(J165:Q165)-V165)/G165,"")</f>
      </c>
      <c r="T165" s="88">
        <f>_xlfn.IFERROR(SUM(J165:Q165),"")</f>
        <v>0</v>
      </c>
      <c r="U165" s="88">
        <f>_xlfn.IFERROR(SUM(G165-T165),"")+V165</f>
        <v>0</v>
      </c>
      <c r="V165" s="54"/>
      <c r="W165" s="53"/>
    </row>
    <row r="166" spans="2:23" ht="15" customHeight="1">
      <c r="B166" s="80">
        <v>43</v>
      </c>
      <c r="C166" s="83" t="s">
        <v>490</v>
      </c>
      <c r="D166" s="80"/>
      <c r="E166" s="80"/>
      <c r="F166" s="80"/>
      <c r="G166" s="60">
        <f>SUM(G167:G172)</f>
        <v>0</v>
      </c>
      <c r="H166" s="98"/>
      <c r="I166" s="96"/>
      <c r="J166" s="94"/>
      <c r="K166" s="94"/>
      <c r="L166" s="94"/>
      <c r="M166" s="94"/>
      <c r="N166" s="94"/>
      <c r="O166" s="94"/>
      <c r="P166" s="94"/>
      <c r="Q166" s="94"/>
      <c r="R166" s="97"/>
      <c r="S166" s="91" t="str">
        <f>_xlfn.IFERROR(SUM(T166/G166),"0%")</f>
        <v>0%</v>
      </c>
      <c r="T166" s="60">
        <f>SUM(T167:T172)</f>
        <v>0</v>
      </c>
      <c r="U166" s="60">
        <f>SUM(U167:U172)</f>
        <v>0</v>
      </c>
      <c r="V166" s="60">
        <f>SUM(V167:V172)</f>
        <v>0</v>
      </c>
      <c r="W166" s="94"/>
    </row>
    <row r="167" spans="2:23" ht="15" customHeight="1">
      <c r="B167" s="84">
        <v>431</v>
      </c>
      <c r="C167" s="85" t="s">
        <v>491</v>
      </c>
      <c r="D167" s="69"/>
      <c r="E167" s="69"/>
      <c r="F167" s="69"/>
      <c r="G167" s="89">
        <f aca="true" t="shared" si="41" ref="G167:G172">SUM(E167*F167)</f>
        <v>0</v>
      </c>
      <c r="H167" s="36"/>
      <c r="J167" s="53"/>
      <c r="K167" s="53"/>
      <c r="L167" s="53"/>
      <c r="M167" s="53"/>
      <c r="N167" s="53"/>
      <c r="O167" s="53"/>
      <c r="P167" s="53"/>
      <c r="Q167" s="53"/>
      <c r="R167" s="20"/>
      <c r="S167" s="90">
        <f aca="true" t="shared" si="42" ref="S167:S172">_xlfn.IFERROR(SUM(SUM(J167:Q167)-V167)/G167,"")</f>
      </c>
      <c r="T167" s="88">
        <f aca="true" t="shared" si="43" ref="T167:T172">_xlfn.IFERROR(SUM(J167:Q167),"")</f>
        <v>0</v>
      </c>
      <c r="U167" s="88">
        <f aca="true" t="shared" si="44" ref="U167:U172">_xlfn.IFERROR(SUM(G167-T167),"")+V167</f>
        <v>0</v>
      </c>
      <c r="V167" s="54"/>
      <c r="W167" s="53"/>
    </row>
    <row r="168" spans="2:23" ht="15" customHeight="1">
      <c r="B168" s="84">
        <v>432</v>
      </c>
      <c r="C168" s="85" t="s">
        <v>492</v>
      </c>
      <c r="D168" s="69"/>
      <c r="E168" s="69"/>
      <c r="F168" s="69"/>
      <c r="G168" s="89">
        <f t="shared" si="41"/>
        <v>0</v>
      </c>
      <c r="H168" s="50"/>
      <c r="J168" s="53"/>
      <c r="K168" s="53"/>
      <c r="L168" s="53"/>
      <c r="M168" s="53"/>
      <c r="N168" s="53"/>
      <c r="O168" s="53"/>
      <c r="P168" s="53"/>
      <c r="Q168" s="53"/>
      <c r="R168" s="20"/>
      <c r="S168" s="90">
        <f t="shared" si="42"/>
      </c>
      <c r="T168" s="88">
        <f t="shared" si="43"/>
        <v>0</v>
      </c>
      <c r="U168" s="88">
        <f t="shared" si="44"/>
        <v>0</v>
      </c>
      <c r="V168" s="54"/>
      <c r="W168" s="53"/>
    </row>
    <row r="169" spans="2:23" ht="15" customHeight="1">
      <c r="B169" s="84">
        <v>433</v>
      </c>
      <c r="C169" s="85" t="s">
        <v>493</v>
      </c>
      <c r="D169" s="69"/>
      <c r="E169" s="69"/>
      <c r="F169" s="69"/>
      <c r="G169" s="89">
        <f t="shared" si="41"/>
        <v>0</v>
      </c>
      <c r="H169" s="50"/>
      <c r="J169" s="53"/>
      <c r="K169" s="53"/>
      <c r="L169" s="53"/>
      <c r="M169" s="53"/>
      <c r="N169" s="53"/>
      <c r="O169" s="53"/>
      <c r="P169" s="53"/>
      <c r="Q169" s="53"/>
      <c r="R169" s="20"/>
      <c r="S169" s="90">
        <f t="shared" si="42"/>
      </c>
      <c r="T169" s="88">
        <f t="shared" si="43"/>
        <v>0</v>
      </c>
      <c r="U169" s="88">
        <f t="shared" si="44"/>
        <v>0</v>
      </c>
      <c r="V169" s="54"/>
      <c r="W169" s="53"/>
    </row>
    <row r="170" spans="2:23" ht="15" customHeight="1">
      <c r="B170" s="84">
        <v>434</v>
      </c>
      <c r="C170" s="85" t="s">
        <v>494</v>
      </c>
      <c r="D170" s="69"/>
      <c r="E170" s="69"/>
      <c r="F170" s="69"/>
      <c r="G170" s="89">
        <f t="shared" si="41"/>
        <v>0</v>
      </c>
      <c r="H170" s="50"/>
      <c r="J170" s="53"/>
      <c r="K170" s="53"/>
      <c r="L170" s="53"/>
      <c r="M170" s="53"/>
      <c r="N170" s="53"/>
      <c r="O170" s="53"/>
      <c r="P170" s="53"/>
      <c r="Q170" s="53"/>
      <c r="R170" s="20"/>
      <c r="S170" s="90">
        <f t="shared" si="42"/>
      </c>
      <c r="T170" s="88">
        <f t="shared" si="43"/>
        <v>0</v>
      </c>
      <c r="U170" s="88">
        <f t="shared" si="44"/>
        <v>0</v>
      </c>
      <c r="V170" s="54"/>
      <c r="W170" s="53"/>
    </row>
    <row r="171" spans="2:23" ht="15" customHeight="1">
      <c r="B171" s="84">
        <v>436</v>
      </c>
      <c r="C171" s="85" t="s">
        <v>495</v>
      </c>
      <c r="D171" s="69"/>
      <c r="E171" s="69"/>
      <c r="F171" s="69"/>
      <c r="G171" s="89">
        <f t="shared" si="41"/>
        <v>0</v>
      </c>
      <c r="H171" s="50"/>
      <c r="J171" s="53"/>
      <c r="K171" s="53"/>
      <c r="L171" s="53"/>
      <c r="M171" s="53"/>
      <c r="N171" s="53"/>
      <c r="O171" s="53"/>
      <c r="P171" s="53"/>
      <c r="Q171" s="53"/>
      <c r="R171" s="20"/>
      <c r="S171" s="90">
        <f t="shared" si="42"/>
      </c>
      <c r="T171" s="88">
        <f t="shared" si="43"/>
        <v>0</v>
      </c>
      <c r="U171" s="88">
        <f t="shared" si="44"/>
        <v>0</v>
      </c>
      <c r="V171" s="54"/>
      <c r="W171" s="53"/>
    </row>
    <row r="172" spans="2:23" ht="15" customHeight="1">
      <c r="B172" s="84">
        <v>437</v>
      </c>
      <c r="C172" s="85" t="s">
        <v>496</v>
      </c>
      <c r="D172" s="69"/>
      <c r="E172" s="69"/>
      <c r="F172" s="69"/>
      <c r="G172" s="89">
        <f t="shared" si="41"/>
        <v>0</v>
      </c>
      <c r="H172" s="50"/>
      <c r="J172" s="53"/>
      <c r="K172" s="53"/>
      <c r="L172" s="53"/>
      <c r="M172" s="53"/>
      <c r="N172" s="53"/>
      <c r="O172" s="53"/>
      <c r="P172" s="53"/>
      <c r="Q172" s="53"/>
      <c r="R172" s="20"/>
      <c r="S172" s="90">
        <f t="shared" si="42"/>
      </c>
      <c r="T172" s="88">
        <f t="shared" si="43"/>
        <v>0</v>
      </c>
      <c r="U172" s="88">
        <f t="shared" si="44"/>
        <v>0</v>
      </c>
      <c r="V172" s="54"/>
      <c r="W172" s="53"/>
    </row>
    <row r="173" spans="2:23" ht="15" customHeight="1">
      <c r="B173" s="80">
        <v>46</v>
      </c>
      <c r="C173" s="83" t="s">
        <v>497</v>
      </c>
      <c r="D173" s="80"/>
      <c r="E173" s="80"/>
      <c r="F173" s="80"/>
      <c r="G173" s="60">
        <f>SUM(G174:G180)</f>
        <v>0</v>
      </c>
      <c r="H173" s="98"/>
      <c r="I173" s="96"/>
      <c r="J173" s="94"/>
      <c r="K173" s="94"/>
      <c r="L173" s="94"/>
      <c r="M173" s="94"/>
      <c r="N173" s="94"/>
      <c r="O173" s="94"/>
      <c r="P173" s="94"/>
      <c r="Q173" s="94"/>
      <c r="R173" s="97"/>
      <c r="S173" s="91" t="str">
        <f>_xlfn.IFERROR(SUM(T173/G173),"0%")</f>
        <v>0%</v>
      </c>
      <c r="T173" s="60">
        <f>SUM(T174:T180)</f>
        <v>0</v>
      </c>
      <c r="U173" s="60">
        <f>SUM(U174:U180)</f>
        <v>0</v>
      </c>
      <c r="V173" s="60">
        <f>SUM(V174:V180)</f>
        <v>0</v>
      </c>
      <c r="W173" s="94"/>
    </row>
    <row r="174" spans="2:23" ht="15" customHeight="1">
      <c r="B174" s="84">
        <v>461</v>
      </c>
      <c r="C174" s="85" t="s">
        <v>498</v>
      </c>
      <c r="D174" s="69"/>
      <c r="E174" s="69"/>
      <c r="F174" s="69"/>
      <c r="G174" s="89">
        <f>SUM(E174*F174)</f>
        <v>0</v>
      </c>
      <c r="H174" s="36"/>
      <c r="J174" s="53"/>
      <c r="K174" s="53"/>
      <c r="L174" s="53"/>
      <c r="M174" s="53"/>
      <c r="N174" s="53"/>
      <c r="O174" s="53"/>
      <c r="P174" s="53"/>
      <c r="Q174" s="53"/>
      <c r="R174" s="20"/>
      <c r="S174" s="90">
        <f aca="true" t="shared" si="45" ref="S174:S180">_xlfn.IFERROR(SUM(SUM(J174:Q174)-V174)/G174,"")</f>
      </c>
      <c r="T174" s="88">
        <f aca="true" t="shared" si="46" ref="T174:T180">_xlfn.IFERROR(SUM(J174:Q174),"")</f>
        <v>0</v>
      </c>
      <c r="U174" s="88">
        <f aca="true" t="shared" si="47" ref="U174:U180">_xlfn.IFERROR(SUM(G174-T174),"")+V174</f>
        <v>0</v>
      </c>
      <c r="V174" s="54"/>
      <c r="W174" s="53"/>
    </row>
    <row r="175" spans="2:23" ht="15" customHeight="1">
      <c r="B175" s="84">
        <v>462</v>
      </c>
      <c r="C175" s="85" t="s">
        <v>432</v>
      </c>
      <c r="D175" s="69"/>
      <c r="E175" s="69"/>
      <c r="F175" s="69"/>
      <c r="G175" s="89">
        <f aca="true" t="shared" si="48" ref="G175:G180">SUM(E175*F175)</f>
        <v>0</v>
      </c>
      <c r="H175" s="36"/>
      <c r="J175" s="53"/>
      <c r="K175" s="53"/>
      <c r="L175" s="53"/>
      <c r="M175" s="53"/>
      <c r="N175" s="53"/>
      <c r="O175" s="53"/>
      <c r="P175" s="53"/>
      <c r="Q175" s="53"/>
      <c r="R175" s="20"/>
      <c r="S175" s="90">
        <f t="shared" si="45"/>
      </c>
      <c r="T175" s="88">
        <f t="shared" si="46"/>
        <v>0</v>
      </c>
      <c r="U175" s="88">
        <f t="shared" si="47"/>
        <v>0</v>
      </c>
      <c r="V175" s="54"/>
      <c r="W175" s="53"/>
    </row>
    <row r="176" spans="2:23" ht="15" customHeight="1">
      <c r="B176" s="84">
        <v>463</v>
      </c>
      <c r="C176" s="85" t="s">
        <v>433</v>
      </c>
      <c r="D176" s="69"/>
      <c r="E176" s="69"/>
      <c r="F176" s="69"/>
      <c r="G176" s="89">
        <f t="shared" si="48"/>
        <v>0</v>
      </c>
      <c r="H176" s="50"/>
      <c r="J176" s="53"/>
      <c r="K176" s="53"/>
      <c r="L176" s="53"/>
      <c r="M176" s="53"/>
      <c r="N176" s="53"/>
      <c r="O176" s="53"/>
      <c r="P176" s="53"/>
      <c r="Q176" s="53"/>
      <c r="R176" s="20"/>
      <c r="S176" s="90">
        <f t="shared" si="45"/>
      </c>
      <c r="T176" s="88">
        <f t="shared" si="46"/>
        <v>0</v>
      </c>
      <c r="U176" s="88">
        <f t="shared" si="47"/>
        <v>0</v>
      </c>
      <c r="V176" s="54"/>
      <c r="W176" s="53"/>
    </row>
    <row r="177" spans="2:23" ht="15" customHeight="1">
      <c r="B177" s="84">
        <v>464</v>
      </c>
      <c r="C177" s="85" t="s">
        <v>464</v>
      </c>
      <c r="D177" s="69"/>
      <c r="E177" s="69"/>
      <c r="F177" s="69"/>
      <c r="G177" s="89">
        <f t="shared" si="48"/>
        <v>0</v>
      </c>
      <c r="H177" s="50"/>
      <c r="J177" s="53"/>
      <c r="K177" s="53"/>
      <c r="L177" s="53"/>
      <c r="M177" s="53"/>
      <c r="N177" s="53"/>
      <c r="O177" s="53"/>
      <c r="P177" s="53"/>
      <c r="Q177" s="53"/>
      <c r="R177" s="20"/>
      <c r="S177" s="90">
        <f t="shared" si="45"/>
      </c>
      <c r="T177" s="88">
        <f t="shared" si="46"/>
        <v>0</v>
      </c>
      <c r="U177" s="88">
        <f t="shared" si="47"/>
        <v>0</v>
      </c>
      <c r="V177" s="54"/>
      <c r="W177" s="53"/>
    </row>
    <row r="178" spans="2:23" ht="15" customHeight="1">
      <c r="B178" s="84">
        <v>465</v>
      </c>
      <c r="C178" s="85" t="s">
        <v>499</v>
      </c>
      <c r="D178" s="69"/>
      <c r="E178" s="69"/>
      <c r="F178" s="69"/>
      <c r="G178" s="89">
        <f t="shared" si="48"/>
        <v>0</v>
      </c>
      <c r="H178" s="50"/>
      <c r="J178" s="53"/>
      <c r="K178" s="53"/>
      <c r="L178" s="53"/>
      <c r="M178" s="53"/>
      <c r="N178" s="53"/>
      <c r="O178" s="53"/>
      <c r="P178" s="53"/>
      <c r="Q178" s="53"/>
      <c r="R178" s="20"/>
      <c r="S178" s="90">
        <f t="shared" si="45"/>
      </c>
      <c r="T178" s="88">
        <f t="shared" si="46"/>
        <v>0</v>
      </c>
      <c r="U178" s="88">
        <f t="shared" si="47"/>
        <v>0</v>
      </c>
      <c r="V178" s="54"/>
      <c r="W178" s="53"/>
    </row>
    <row r="179" spans="2:23" ht="15" customHeight="1">
      <c r="B179" s="84">
        <v>466</v>
      </c>
      <c r="C179" s="85" t="s">
        <v>471</v>
      </c>
      <c r="D179" s="69"/>
      <c r="E179" s="69"/>
      <c r="F179" s="69"/>
      <c r="G179" s="89">
        <f t="shared" si="48"/>
        <v>0</v>
      </c>
      <c r="H179" s="50"/>
      <c r="J179" s="53"/>
      <c r="K179" s="53"/>
      <c r="L179" s="53"/>
      <c r="M179" s="53"/>
      <c r="N179" s="53"/>
      <c r="O179" s="53"/>
      <c r="P179" s="53"/>
      <c r="Q179" s="53"/>
      <c r="R179" s="20"/>
      <c r="S179" s="90">
        <f t="shared" si="45"/>
      </c>
      <c r="T179" s="88">
        <f t="shared" si="46"/>
        <v>0</v>
      </c>
      <c r="U179" s="88">
        <f t="shared" si="47"/>
        <v>0</v>
      </c>
      <c r="V179" s="54"/>
      <c r="W179" s="53"/>
    </row>
    <row r="180" spans="2:23" ht="15" customHeight="1">
      <c r="B180" s="84">
        <v>467</v>
      </c>
      <c r="C180" s="85" t="s">
        <v>436</v>
      </c>
      <c r="D180" s="69"/>
      <c r="E180" s="69"/>
      <c r="F180" s="69"/>
      <c r="G180" s="89">
        <f t="shared" si="48"/>
        <v>0</v>
      </c>
      <c r="H180" s="50"/>
      <c r="J180" s="53"/>
      <c r="K180" s="53"/>
      <c r="L180" s="53"/>
      <c r="M180" s="53"/>
      <c r="N180" s="53"/>
      <c r="O180" s="53"/>
      <c r="P180" s="53"/>
      <c r="Q180" s="53"/>
      <c r="R180" s="20"/>
      <c r="S180" s="90">
        <f t="shared" si="45"/>
      </c>
      <c r="T180" s="88">
        <f t="shared" si="46"/>
        <v>0</v>
      </c>
      <c r="U180" s="88">
        <f t="shared" si="47"/>
        <v>0</v>
      </c>
      <c r="V180" s="54"/>
      <c r="W180" s="53"/>
    </row>
    <row r="181" spans="2:23" ht="15" customHeight="1">
      <c r="B181" s="80">
        <v>47</v>
      </c>
      <c r="C181" s="83" t="s">
        <v>500</v>
      </c>
      <c r="D181" s="80"/>
      <c r="E181" s="80"/>
      <c r="F181" s="80"/>
      <c r="G181" s="60">
        <f>SUM(G182:G186)</f>
        <v>0</v>
      </c>
      <c r="H181" s="98"/>
      <c r="I181" s="96"/>
      <c r="J181" s="94"/>
      <c r="K181" s="94"/>
      <c r="L181" s="94"/>
      <c r="M181" s="94"/>
      <c r="N181" s="94"/>
      <c r="O181" s="94"/>
      <c r="P181" s="94"/>
      <c r="Q181" s="94"/>
      <c r="R181" s="97"/>
      <c r="S181" s="91" t="str">
        <f>_xlfn.IFERROR(SUM(T181/G181),"0%")</f>
        <v>0%</v>
      </c>
      <c r="T181" s="60">
        <f>SUM(T182:T186)</f>
        <v>0</v>
      </c>
      <c r="U181" s="60">
        <f>SUM(U182:U186)</f>
        <v>0</v>
      </c>
      <c r="V181" s="60">
        <f>SUM(V182:V186)</f>
        <v>0</v>
      </c>
      <c r="W181" s="94"/>
    </row>
    <row r="182" spans="2:23" ht="15" customHeight="1">
      <c r="B182" s="84">
        <v>471</v>
      </c>
      <c r="C182" s="85" t="s">
        <v>501</v>
      </c>
      <c r="D182" s="69"/>
      <c r="E182" s="69"/>
      <c r="F182" s="69"/>
      <c r="G182" s="89">
        <f>SUM(E182*F182)</f>
        <v>0</v>
      </c>
      <c r="H182" s="50"/>
      <c r="J182" s="53"/>
      <c r="K182" s="53"/>
      <c r="L182" s="53"/>
      <c r="M182" s="53"/>
      <c r="N182" s="53"/>
      <c r="O182" s="53"/>
      <c r="P182" s="53"/>
      <c r="Q182" s="53"/>
      <c r="R182" s="20"/>
      <c r="S182" s="90">
        <f>_xlfn.IFERROR(SUM(SUM(J182:Q182)-V182)/G182,"")</f>
      </c>
      <c r="T182" s="88">
        <f>_xlfn.IFERROR(SUM(J182:Q182),"")</f>
        <v>0</v>
      </c>
      <c r="U182" s="88">
        <f>_xlfn.IFERROR(SUM(G182-T182),"")+V182</f>
        <v>0</v>
      </c>
      <c r="V182" s="54"/>
      <c r="W182" s="53"/>
    </row>
    <row r="183" spans="2:23" ht="15" customHeight="1">
      <c r="B183" s="84">
        <v>472</v>
      </c>
      <c r="C183" s="85" t="s">
        <v>502</v>
      </c>
      <c r="D183" s="69"/>
      <c r="E183" s="69"/>
      <c r="F183" s="69"/>
      <c r="G183" s="89">
        <f>SUM(E183*F183)</f>
        <v>0</v>
      </c>
      <c r="H183" s="50"/>
      <c r="J183" s="53"/>
      <c r="K183" s="53"/>
      <c r="L183" s="53"/>
      <c r="M183" s="53"/>
      <c r="N183" s="53"/>
      <c r="O183" s="53"/>
      <c r="P183" s="53"/>
      <c r="Q183" s="53"/>
      <c r="R183" s="20"/>
      <c r="S183" s="90">
        <f>_xlfn.IFERROR(SUM(SUM(J183:Q183)-V183)/G183,"")</f>
      </c>
      <c r="T183" s="88">
        <f>_xlfn.IFERROR(SUM(J183:Q183),"")</f>
        <v>0</v>
      </c>
      <c r="U183" s="88">
        <f>_xlfn.IFERROR(SUM(G183-T183),"")+V183</f>
        <v>0</v>
      </c>
      <c r="V183" s="54"/>
      <c r="W183" s="53"/>
    </row>
    <row r="184" spans="2:23" ht="15" customHeight="1">
      <c r="B184" s="84">
        <v>473</v>
      </c>
      <c r="C184" s="85" t="s">
        <v>503</v>
      </c>
      <c r="D184" s="69"/>
      <c r="E184" s="69"/>
      <c r="F184" s="69"/>
      <c r="G184" s="89">
        <f>SUM(E184*F184)</f>
        <v>0</v>
      </c>
      <c r="H184" s="36"/>
      <c r="J184" s="53"/>
      <c r="K184" s="53"/>
      <c r="L184" s="53"/>
      <c r="M184" s="53"/>
      <c r="N184" s="53"/>
      <c r="O184" s="53"/>
      <c r="P184" s="53"/>
      <c r="Q184" s="53"/>
      <c r="R184" s="20"/>
      <c r="S184" s="90">
        <f>_xlfn.IFERROR(SUM(SUM(J184:Q184)-V184)/G184,"")</f>
      </c>
      <c r="T184" s="88">
        <f>_xlfn.IFERROR(SUM(J184:Q184),"")</f>
        <v>0</v>
      </c>
      <c r="U184" s="88">
        <f>_xlfn.IFERROR(SUM(G184-T184),"")+V184</f>
        <v>0</v>
      </c>
      <c r="V184" s="54"/>
      <c r="W184" s="53"/>
    </row>
    <row r="185" spans="2:23" ht="15" customHeight="1">
      <c r="B185" s="84">
        <v>475</v>
      </c>
      <c r="C185" s="85" t="s">
        <v>504</v>
      </c>
      <c r="D185" s="69"/>
      <c r="E185" s="69"/>
      <c r="F185" s="69"/>
      <c r="G185" s="89">
        <f>SUM(E185*F185)</f>
        <v>0</v>
      </c>
      <c r="H185" s="50"/>
      <c r="J185" s="53"/>
      <c r="K185" s="53"/>
      <c r="L185" s="53"/>
      <c r="M185" s="53"/>
      <c r="N185" s="53"/>
      <c r="O185" s="53"/>
      <c r="P185" s="53"/>
      <c r="Q185" s="53"/>
      <c r="R185" s="20"/>
      <c r="S185" s="90">
        <f>_xlfn.IFERROR(SUM(SUM(J185:Q185)-V185)/G185,"")</f>
      </c>
      <c r="T185" s="88">
        <f>_xlfn.IFERROR(SUM(J185:Q185),"")</f>
        <v>0</v>
      </c>
      <c r="U185" s="88">
        <f>_xlfn.IFERROR(SUM(G185-T185),"")+V185</f>
        <v>0</v>
      </c>
      <c r="V185" s="54"/>
      <c r="W185" s="53"/>
    </row>
    <row r="186" spans="2:23" ht="15" customHeight="1">
      <c r="B186" s="84">
        <v>476</v>
      </c>
      <c r="C186" s="85" t="s">
        <v>505</v>
      </c>
      <c r="D186" s="69"/>
      <c r="E186" s="69"/>
      <c r="F186" s="69"/>
      <c r="G186" s="89">
        <f>SUM(E186*F186)</f>
        <v>0</v>
      </c>
      <c r="H186" s="50"/>
      <c r="J186" s="53"/>
      <c r="K186" s="53"/>
      <c r="L186" s="53"/>
      <c r="M186" s="53"/>
      <c r="N186" s="53"/>
      <c r="O186" s="53"/>
      <c r="P186" s="53"/>
      <c r="Q186" s="53"/>
      <c r="R186" s="20"/>
      <c r="S186" s="90">
        <f>_xlfn.IFERROR(SUM(SUM(J186:Q186)-V186)/G186,"")</f>
      </c>
      <c r="T186" s="88">
        <f>_xlfn.IFERROR(SUM(J186:Q186),"")</f>
        <v>0</v>
      </c>
      <c r="U186" s="88">
        <f>_xlfn.IFERROR(SUM(G186-T186),"")+V186</f>
        <v>0</v>
      </c>
      <c r="V186" s="54"/>
      <c r="W186" s="53"/>
    </row>
    <row r="187" spans="2:23" ht="15" customHeight="1">
      <c r="B187" s="80">
        <v>48</v>
      </c>
      <c r="C187" s="83" t="s">
        <v>506</v>
      </c>
      <c r="D187" s="80"/>
      <c r="E187" s="80"/>
      <c r="F187" s="80"/>
      <c r="G187" s="60">
        <f>SUM(G188:G194)</f>
        <v>0</v>
      </c>
      <c r="H187" s="98"/>
      <c r="I187" s="96"/>
      <c r="J187" s="94"/>
      <c r="K187" s="94"/>
      <c r="L187" s="94"/>
      <c r="M187" s="94"/>
      <c r="N187" s="94"/>
      <c r="O187" s="94"/>
      <c r="P187" s="94"/>
      <c r="Q187" s="94"/>
      <c r="R187" s="97"/>
      <c r="S187" s="91" t="str">
        <f>_xlfn.IFERROR(SUM(T187/G187),"0%")</f>
        <v>0%</v>
      </c>
      <c r="T187" s="60">
        <f>SUM(T188:T194)</f>
        <v>0</v>
      </c>
      <c r="U187" s="60">
        <f>SUM(U188:U194)</f>
        <v>0</v>
      </c>
      <c r="V187" s="60">
        <f>SUM(V188:V194)</f>
        <v>0</v>
      </c>
      <c r="W187" s="94"/>
    </row>
    <row r="188" spans="2:23" ht="15" customHeight="1">
      <c r="B188" s="84">
        <v>482</v>
      </c>
      <c r="C188" s="85" t="s">
        <v>507</v>
      </c>
      <c r="D188" s="69"/>
      <c r="E188" s="69"/>
      <c r="F188" s="69"/>
      <c r="G188" s="89">
        <f aca="true" t="shared" si="49" ref="G188:G194">SUM(E188*F188)</f>
        <v>0</v>
      </c>
      <c r="H188" s="50"/>
      <c r="J188" s="53"/>
      <c r="K188" s="53"/>
      <c r="L188" s="53"/>
      <c r="M188" s="53"/>
      <c r="N188" s="53"/>
      <c r="O188" s="53"/>
      <c r="P188" s="53"/>
      <c r="Q188" s="53"/>
      <c r="R188" s="20"/>
      <c r="S188" s="90">
        <f>_xlfn.IFERROR(SUM(SUM(J188:Q188)-V188)/G188,"")</f>
      </c>
      <c r="T188" s="88">
        <f aca="true" t="shared" si="50" ref="T188:T194">_xlfn.IFERROR(SUM(J188:Q188),"")</f>
        <v>0</v>
      </c>
      <c r="U188" s="88">
        <f aca="true" t="shared" si="51" ref="U188:U194">_xlfn.IFERROR(SUM(G188-T188),"")+V188</f>
        <v>0</v>
      </c>
      <c r="V188" s="54"/>
      <c r="W188" s="53"/>
    </row>
    <row r="189" spans="2:23" ht="15" customHeight="1">
      <c r="B189" s="84">
        <v>483</v>
      </c>
      <c r="C189" s="85" t="s">
        <v>433</v>
      </c>
      <c r="D189" s="69"/>
      <c r="E189" s="69"/>
      <c r="F189" s="69"/>
      <c r="G189" s="89">
        <f t="shared" si="49"/>
        <v>0</v>
      </c>
      <c r="H189" s="50"/>
      <c r="J189" s="53"/>
      <c r="K189" s="53"/>
      <c r="L189" s="53"/>
      <c r="M189" s="53"/>
      <c r="N189" s="53"/>
      <c r="O189" s="53"/>
      <c r="P189" s="53"/>
      <c r="Q189" s="53"/>
      <c r="R189" s="20"/>
      <c r="S189" s="90">
        <f>_xlfn.IFERROR(SUM(SUM(J189:Q189)-V189)/G189,"")</f>
      </c>
      <c r="T189" s="88">
        <f t="shared" si="50"/>
        <v>0</v>
      </c>
      <c r="U189" s="88">
        <f t="shared" si="51"/>
        <v>0</v>
      </c>
      <c r="V189" s="54"/>
      <c r="W189" s="53"/>
    </row>
    <row r="190" spans="2:23" ht="15" customHeight="1">
      <c r="B190" s="84">
        <v>484</v>
      </c>
      <c r="C190" s="85" t="s">
        <v>464</v>
      </c>
      <c r="D190" s="69"/>
      <c r="E190" s="69"/>
      <c r="F190" s="69"/>
      <c r="G190" s="89">
        <f t="shared" si="49"/>
        <v>0</v>
      </c>
      <c r="H190" s="36"/>
      <c r="J190" s="53"/>
      <c r="K190" s="53"/>
      <c r="L190" s="53"/>
      <c r="M190" s="53"/>
      <c r="N190" s="53"/>
      <c r="O190" s="53"/>
      <c r="P190" s="53"/>
      <c r="Q190" s="53"/>
      <c r="R190" s="20"/>
      <c r="S190" s="90">
        <f>_xlfn.IFERROR(SUM(SUM(J190:Q190)-V190)/G190,"")</f>
      </c>
      <c r="T190" s="88">
        <f t="shared" si="50"/>
        <v>0</v>
      </c>
      <c r="U190" s="88">
        <f t="shared" si="51"/>
        <v>0</v>
      </c>
      <c r="V190" s="54"/>
      <c r="W190" s="53"/>
    </row>
    <row r="191" spans="2:23" ht="15" customHeight="1">
      <c r="B191" s="84">
        <v>485</v>
      </c>
      <c r="C191" s="85" t="s">
        <v>435</v>
      </c>
      <c r="D191" s="69"/>
      <c r="E191" s="69"/>
      <c r="F191" s="69"/>
      <c r="G191" s="89">
        <f t="shared" si="49"/>
        <v>0</v>
      </c>
      <c r="H191" s="50"/>
      <c r="J191" s="53"/>
      <c r="K191" s="53"/>
      <c r="L191" s="53"/>
      <c r="M191" s="53"/>
      <c r="N191" s="53"/>
      <c r="O191" s="53"/>
      <c r="P191" s="53"/>
      <c r="Q191" s="53"/>
      <c r="R191" s="20"/>
      <c r="S191" s="90">
        <f>_xlfn.IFERROR(SUM(SUM(J191:Q191)-V191)/G191,"")</f>
      </c>
      <c r="T191" s="88">
        <f t="shared" si="50"/>
        <v>0</v>
      </c>
      <c r="U191" s="88">
        <f t="shared" si="51"/>
        <v>0</v>
      </c>
      <c r="V191" s="54"/>
      <c r="W191" s="53"/>
    </row>
    <row r="192" spans="2:23" ht="15" customHeight="1">
      <c r="B192" s="84">
        <v>486</v>
      </c>
      <c r="C192" s="85" t="s">
        <v>471</v>
      </c>
      <c r="D192" s="69"/>
      <c r="E192" s="69"/>
      <c r="F192" s="69"/>
      <c r="G192" s="89">
        <f t="shared" si="49"/>
        <v>0</v>
      </c>
      <c r="H192" s="50"/>
      <c r="J192" s="53"/>
      <c r="K192" s="53"/>
      <c r="L192" s="53"/>
      <c r="M192" s="53"/>
      <c r="N192" s="53"/>
      <c r="O192" s="53"/>
      <c r="P192" s="53"/>
      <c r="Q192" s="53"/>
      <c r="R192" s="20"/>
      <c r="S192" s="90">
        <f>_xlfn.IFERROR(SUM(SUM(J192:Q192)-V192)/G192,"")</f>
      </c>
      <c r="T192" s="88">
        <f t="shared" si="50"/>
        <v>0</v>
      </c>
      <c r="U192" s="88">
        <f t="shared" si="51"/>
        <v>0</v>
      </c>
      <c r="V192" s="54"/>
      <c r="W192" s="53"/>
    </row>
    <row r="193" spans="2:23" ht="15" customHeight="1">
      <c r="B193" s="84">
        <v>487</v>
      </c>
      <c r="C193" s="85" t="s">
        <v>695</v>
      </c>
      <c r="D193" s="69"/>
      <c r="E193" s="69"/>
      <c r="F193" s="69"/>
      <c r="G193" s="89">
        <f t="shared" si="49"/>
        <v>0</v>
      </c>
      <c r="H193" s="50"/>
      <c r="J193" s="53"/>
      <c r="K193" s="53"/>
      <c r="L193" s="53"/>
      <c r="M193" s="53"/>
      <c r="N193" s="53"/>
      <c r="O193" s="53"/>
      <c r="P193" s="53"/>
      <c r="Q193" s="53"/>
      <c r="R193" s="20"/>
      <c r="S193" s="90"/>
      <c r="T193" s="88">
        <f t="shared" si="50"/>
        <v>0</v>
      </c>
      <c r="U193" s="88">
        <f t="shared" si="51"/>
        <v>0</v>
      </c>
      <c r="V193" s="54"/>
      <c r="W193" s="53"/>
    </row>
    <row r="194" spans="2:23" ht="15" customHeight="1">
      <c r="B194" s="84">
        <v>488</v>
      </c>
      <c r="C194" s="85" t="s">
        <v>508</v>
      </c>
      <c r="D194" s="69"/>
      <c r="E194" s="69"/>
      <c r="F194" s="69"/>
      <c r="G194" s="89">
        <f t="shared" si="49"/>
        <v>0</v>
      </c>
      <c r="H194" s="50"/>
      <c r="J194" s="53"/>
      <c r="K194" s="53"/>
      <c r="L194" s="53"/>
      <c r="M194" s="53"/>
      <c r="N194" s="53"/>
      <c r="O194" s="53"/>
      <c r="P194" s="53"/>
      <c r="Q194" s="53"/>
      <c r="R194" s="20"/>
      <c r="S194" s="90">
        <f>_xlfn.IFERROR(SUM(SUM(J194:Q194)-V194)/G194,"")</f>
      </c>
      <c r="T194" s="88">
        <f t="shared" si="50"/>
        <v>0</v>
      </c>
      <c r="U194" s="88">
        <f t="shared" si="51"/>
        <v>0</v>
      </c>
      <c r="V194" s="54"/>
      <c r="W194" s="53"/>
    </row>
    <row r="195" spans="2:23" ht="15" customHeight="1">
      <c r="B195" s="80">
        <v>5</v>
      </c>
      <c r="C195" s="83" t="s">
        <v>509</v>
      </c>
      <c r="D195" s="80"/>
      <c r="E195" s="80"/>
      <c r="F195" s="80"/>
      <c r="G195" s="60">
        <f>SUM(G196,G205,G211,G220,G227,G235,G244)</f>
        <v>0</v>
      </c>
      <c r="H195" s="98"/>
      <c r="I195" s="96"/>
      <c r="J195" s="94"/>
      <c r="K195" s="94"/>
      <c r="L195" s="94"/>
      <c r="M195" s="94"/>
      <c r="N195" s="94"/>
      <c r="O195" s="94"/>
      <c r="P195" s="94"/>
      <c r="Q195" s="94"/>
      <c r="R195" s="97"/>
      <c r="S195" s="75" t="str">
        <f>_xlfn.IFERROR(SUM(T195/G195),"0%")</f>
        <v>0%</v>
      </c>
      <c r="T195" s="93">
        <f>SUM(T196,T205,T211,T220,T227,T235)</f>
        <v>0</v>
      </c>
      <c r="U195" s="93">
        <f>SUM(U196,U205,U211,U220,U227,U235)</f>
        <v>0</v>
      </c>
      <c r="V195" s="60">
        <f>SUM(V196,V205,V211,V220,V227,V235)</f>
        <v>0</v>
      </c>
      <c r="W195" s="94"/>
    </row>
    <row r="196" spans="2:23" ht="15" customHeight="1">
      <c r="B196" s="80">
        <v>51</v>
      </c>
      <c r="C196" s="83" t="s">
        <v>510</v>
      </c>
      <c r="D196" s="80"/>
      <c r="E196" s="80"/>
      <c r="F196" s="80"/>
      <c r="G196" s="60">
        <f>SUM(G197:G204)</f>
        <v>0</v>
      </c>
      <c r="H196" s="98"/>
      <c r="I196" s="96"/>
      <c r="J196" s="94"/>
      <c r="K196" s="94"/>
      <c r="L196" s="94"/>
      <c r="M196" s="94"/>
      <c r="N196" s="94"/>
      <c r="O196" s="94"/>
      <c r="P196" s="94"/>
      <c r="Q196" s="94"/>
      <c r="R196" s="97"/>
      <c r="S196" s="91" t="str">
        <f>_xlfn.IFERROR(SUM(T196/G196),"0%")</f>
        <v>0%</v>
      </c>
      <c r="T196" s="60">
        <f>SUM(T197:T204)</f>
        <v>0</v>
      </c>
      <c r="U196" s="60">
        <f>SUM(U197:U204)</f>
        <v>0</v>
      </c>
      <c r="V196" s="60">
        <f>SUM(V197:V204)</f>
        <v>0</v>
      </c>
      <c r="W196" s="94"/>
    </row>
    <row r="197" spans="2:23" ht="15" customHeight="1">
      <c r="B197" s="84">
        <v>511</v>
      </c>
      <c r="C197" s="85" t="s">
        <v>511</v>
      </c>
      <c r="D197" s="69"/>
      <c r="E197" s="69"/>
      <c r="F197" s="69"/>
      <c r="G197" s="89">
        <f>SUM(E197*F197)</f>
        <v>0</v>
      </c>
      <c r="H197" s="50"/>
      <c r="J197" s="53"/>
      <c r="K197" s="53"/>
      <c r="L197" s="53"/>
      <c r="M197" s="53"/>
      <c r="N197" s="53"/>
      <c r="O197" s="53"/>
      <c r="P197" s="53"/>
      <c r="Q197" s="53"/>
      <c r="R197" s="20"/>
      <c r="S197" s="90">
        <f aca="true" t="shared" si="52" ref="S197:S204">_xlfn.IFERROR(SUM(SUM(J197:Q197)-V197)/G197,"")</f>
      </c>
      <c r="T197" s="88">
        <f aca="true" t="shared" si="53" ref="T197:T204">_xlfn.IFERROR(SUM(J197:Q197),"")</f>
        <v>0</v>
      </c>
      <c r="U197" s="88">
        <f aca="true" t="shared" si="54" ref="U197:U204">_xlfn.IFERROR(SUM(G197-T197),"")+V197</f>
        <v>0</v>
      </c>
      <c r="V197" s="54"/>
      <c r="W197" s="53"/>
    </row>
    <row r="198" spans="2:23" ht="15" customHeight="1">
      <c r="B198" s="84">
        <v>512</v>
      </c>
      <c r="C198" s="85" t="s">
        <v>512</v>
      </c>
      <c r="D198" s="69"/>
      <c r="E198" s="69"/>
      <c r="F198" s="69"/>
      <c r="G198" s="89">
        <f aca="true" t="shared" si="55" ref="G198:G204">SUM(E198*F198)</f>
        <v>0</v>
      </c>
      <c r="H198" s="50"/>
      <c r="J198" s="53"/>
      <c r="K198" s="53"/>
      <c r="L198" s="53"/>
      <c r="M198" s="53"/>
      <c r="N198" s="53"/>
      <c r="O198" s="53"/>
      <c r="P198" s="53"/>
      <c r="Q198" s="53"/>
      <c r="R198" s="20"/>
      <c r="S198" s="90">
        <f t="shared" si="52"/>
      </c>
      <c r="T198" s="88">
        <f t="shared" si="53"/>
        <v>0</v>
      </c>
      <c r="U198" s="88">
        <f t="shared" si="54"/>
        <v>0</v>
      </c>
      <c r="V198" s="54"/>
      <c r="W198" s="53"/>
    </row>
    <row r="199" spans="2:23" ht="15" customHeight="1">
      <c r="B199" s="84">
        <v>513</v>
      </c>
      <c r="C199" s="85" t="s">
        <v>513</v>
      </c>
      <c r="D199" s="69"/>
      <c r="E199" s="69"/>
      <c r="F199" s="69"/>
      <c r="G199" s="89">
        <f t="shared" si="55"/>
        <v>0</v>
      </c>
      <c r="H199" s="50"/>
      <c r="J199" s="53"/>
      <c r="K199" s="53"/>
      <c r="L199" s="53"/>
      <c r="M199" s="53"/>
      <c r="N199" s="53"/>
      <c r="O199" s="53"/>
      <c r="P199" s="53"/>
      <c r="Q199" s="53"/>
      <c r="R199" s="20"/>
      <c r="S199" s="90">
        <f t="shared" si="52"/>
      </c>
      <c r="T199" s="88">
        <f t="shared" si="53"/>
        <v>0</v>
      </c>
      <c r="U199" s="88">
        <f t="shared" si="54"/>
        <v>0</v>
      </c>
      <c r="V199" s="54"/>
      <c r="W199" s="53"/>
    </row>
    <row r="200" spans="2:23" ht="15" customHeight="1">
      <c r="B200" s="84">
        <v>514</v>
      </c>
      <c r="C200" s="85" t="s">
        <v>514</v>
      </c>
      <c r="D200" s="69"/>
      <c r="E200" s="69"/>
      <c r="F200" s="69"/>
      <c r="G200" s="89">
        <f t="shared" si="55"/>
        <v>0</v>
      </c>
      <c r="H200" s="36"/>
      <c r="J200" s="53"/>
      <c r="K200" s="53"/>
      <c r="L200" s="53"/>
      <c r="M200" s="53"/>
      <c r="N200" s="53"/>
      <c r="O200" s="53"/>
      <c r="P200" s="53"/>
      <c r="Q200" s="53"/>
      <c r="R200" s="20"/>
      <c r="S200" s="90">
        <f t="shared" si="52"/>
      </c>
      <c r="T200" s="88">
        <f t="shared" si="53"/>
        <v>0</v>
      </c>
      <c r="U200" s="88">
        <f t="shared" si="54"/>
        <v>0</v>
      </c>
      <c r="V200" s="54"/>
      <c r="W200" s="53"/>
    </row>
    <row r="201" spans="2:23" ht="15" customHeight="1">
      <c r="B201" s="84">
        <v>515</v>
      </c>
      <c r="C201" s="85" t="s">
        <v>515</v>
      </c>
      <c r="D201" s="69"/>
      <c r="E201" s="69"/>
      <c r="F201" s="69"/>
      <c r="G201" s="89">
        <f t="shared" si="55"/>
        <v>0</v>
      </c>
      <c r="H201" s="50"/>
      <c r="J201" s="53"/>
      <c r="K201" s="53"/>
      <c r="L201" s="53"/>
      <c r="M201" s="53"/>
      <c r="N201" s="53"/>
      <c r="O201" s="53"/>
      <c r="P201" s="53"/>
      <c r="Q201" s="53"/>
      <c r="R201" s="20"/>
      <c r="S201" s="90">
        <f t="shared" si="52"/>
      </c>
      <c r="T201" s="88">
        <f t="shared" si="53"/>
        <v>0</v>
      </c>
      <c r="U201" s="88">
        <f t="shared" si="54"/>
        <v>0</v>
      </c>
      <c r="V201" s="54"/>
      <c r="W201" s="53"/>
    </row>
    <row r="202" spans="2:23" ht="15" customHeight="1">
      <c r="B202" s="84">
        <v>516</v>
      </c>
      <c r="C202" s="85" t="s">
        <v>516</v>
      </c>
      <c r="D202" s="69"/>
      <c r="E202" s="69"/>
      <c r="F202" s="69"/>
      <c r="G202" s="89">
        <f t="shared" si="55"/>
        <v>0</v>
      </c>
      <c r="H202" s="50"/>
      <c r="J202" s="53"/>
      <c r="K202" s="53"/>
      <c r="L202" s="53"/>
      <c r="M202" s="53"/>
      <c r="N202" s="53"/>
      <c r="O202" s="53"/>
      <c r="P202" s="53"/>
      <c r="Q202" s="53"/>
      <c r="R202" s="20"/>
      <c r="S202" s="90">
        <f t="shared" si="52"/>
      </c>
      <c r="T202" s="88">
        <f t="shared" si="53"/>
        <v>0</v>
      </c>
      <c r="U202" s="88">
        <f t="shared" si="54"/>
        <v>0</v>
      </c>
      <c r="V202" s="54"/>
      <c r="W202" s="53"/>
    </row>
    <row r="203" spans="2:23" ht="15" customHeight="1">
      <c r="B203" s="84">
        <v>517</v>
      </c>
      <c r="C203" s="85" t="s">
        <v>517</v>
      </c>
      <c r="D203" s="69"/>
      <c r="E203" s="69"/>
      <c r="F203" s="69"/>
      <c r="G203" s="89">
        <f t="shared" si="55"/>
        <v>0</v>
      </c>
      <c r="H203" s="50"/>
      <c r="J203" s="53"/>
      <c r="K203" s="53"/>
      <c r="L203" s="53"/>
      <c r="M203" s="53"/>
      <c r="N203" s="53"/>
      <c r="O203" s="53"/>
      <c r="P203" s="53"/>
      <c r="Q203" s="53"/>
      <c r="R203" s="20"/>
      <c r="S203" s="90">
        <f t="shared" si="52"/>
      </c>
      <c r="T203" s="88">
        <f t="shared" si="53"/>
        <v>0</v>
      </c>
      <c r="U203" s="88">
        <f t="shared" si="54"/>
        <v>0</v>
      </c>
      <c r="V203" s="54"/>
      <c r="W203" s="53"/>
    </row>
    <row r="204" spans="2:23" ht="15" customHeight="1">
      <c r="B204" s="84">
        <v>518</v>
      </c>
      <c r="C204" s="85" t="s">
        <v>518</v>
      </c>
      <c r="D204" s="69"/>
      <c r="E204" s="69"/>
      <c r="F204" s="69"/>
      <c r="G204" s="89">
        <f t="shared" si="55"/>
        <v>0</v>
      </c>
      <c r="H204" s="50"/>
      <c r="J204" s="53"/>
      <c r="K204" s="53"/>
      <c r="L204" s="53"/>
      <c r="M204" s="53"/>
      <c r="N204" s="53"/>
      <c r="O204" s="53"/>
      <c r="P204" s="53"/>
      <c r="Q204" s="53"/>
      <c r="R204" s="20"/>
      <c r="S204" s="90">
        <f t="shared" si="52"/>
      </c>
      <c r="T204" s="88">
        <f t="shared" si="53"/>
        <v>0</v>
      </c>
      <c r="U204" s="88">
        <f t="shared" si="54"/>
        <v>0</v>
      </c>
      <c r="V204" s="54"/>
      <c r="W204" s="53"/>
    </row>
    <row r="205" spans="2:23" ht="15" customHeight="1">
      <c r="B205" s="80">
        <v>52</v>
      </c>
      <c r="C205" s="83" t="s">
        <v>519</v>
      </c>
      <c r="D205" s="80"/>
      <c r="E205" s="80"/>
      <c r="F205" s="80"/>
      <c r="G205" s="60">
        <f>SUM(G206:G210)</f>
        <v>0</v>
      </c>
      <c r="H205" s="98"/>
      <c r="I205" s="96"/>
      <c r="J205" s="94"/>
      <c r="K205" s="94"/>
      <c r="L205" s="94"/>
      <c r="M205" s="94"/>
      <c r="N205" s="94"/>
      <c r="O205" s="94"/>
      <c r="P205" s="94"/>
      <c r="Q205" s="94"/>
      <c r="R205" s="97"/>
      <c r="S205" s="91" t="str">
        <f>_xlfn.IFERROR(SUM(T205/G205),"0%")</f>
        <v>0%</v>
      </c>
      <c r="T205" s="60">
        <f>SUM(T206:T210)</f>
        <v>0</v>
      </c>
      <c r="U205" s="60">
        <f>SUM(U206:U210)</f>
        <v>0</v>
      </c>
      <c r="V205" s="60">
        <f>SUM(V206:V210)</f>
        <v>0</v>
      </c>
      <c r="W205" s="94"/>
    </row>
    <row r="206" spans="2:23" ht="15" customHeight="1">
      <c r="B206" s="84">
        <v>522</v>
      </c>
      <c r="C206" s="85" t="s">
        <v>520</v>
      </c>
      <c r="D206" s="69"/>
      <c r="E206" s="69"/>
      <c r="F206" s="69"/>
      <c r="G206" s="89">
        <f>SUM(E206*F206)</f>
        <v>0</v>
      </c>
      <c r="H206" s="50"/>
      <c r="J206" s="53"/>
      <c r="K206" s="53"/>
      <c r="L206" s="53"/>
      <c r="M206" s="53"/>
      <c r="N206" s="53"/>
      <c r="O206" s="53"/>
      <c r="P206" s="53"/>
      <c r="Q206" s="53"/>
      <c r="R206" s="20"/>
      <c r="S206" s="90">
        <f>_xlfn.IFERROR(SUM(SUM(J206:Q206)-V206)/G206,"")</f>
      </c>
      <c r="T206" s="88">
        <f>_xlfn.IFERROR(SUM(J206:Q206),"")</f>
        <v>0</v>
      </c>
      <c r="U206" s="88">
        <f>_xlfn.IFERROR(SUM(G206-T206),"")+V206</f>
        <v>0</v>
      </c>
      <c r="V206" s="54"/>
      <c r="W206" s="53"/>
    </row>
    <row r="207" spans="2:23" ht="15" customHeight="1">
      <c r="B207" s="84">
        <v>523</v>
      </c>
      <c r="C207" s="85" t="s">
        <v>521</v>
      </c>
      <c r="D207" s="69"/>
      <c r="E207" s="69"/>
      <c r="F207" s="69"/>
      <c r="G207" s="89">
        <f>SUM(E207*F207)</f>
        <v>0</v>
      </c>
      <c r="H207" s="36"/>
      <c r="J207" s="53"/>
      <c r="K207" s="53"/>
      <c r="L207" s="53"/>
      <c r="M207" s="53"/>
      <c r="N207" s="53"/>
      <c r="O207" s="53"/>
      <c r="P207" s="53"/>
      <c r="Q207" s="53"/>
      <c r="R207" s="20"/>
      <c r="S207" s="90">
        <f>_xlfn.IFERROR(SUM(SUM(J207:Q207)-V207)/G207,"")</f>
      </c>
      <c r="T207" s="88">
        <f>_xlfn.IFERROR(SUM(J207:Q207),"")</f>
        <v>0</v>
      </c>
      <c r="U207" s="88">
        <f>_xlfn.IFERROR(SUM(G207-T207),"")+V207</f>
        <v>0</v>
      </c>
      <c r="V207" s="54"/>
      <c r="W207" s="53"/>
    </row>
    <row r="208" spans="2:23" ht="15" customHeight="1">
      <c r="B208" s="84">
        <v>524</v>
      </c>
      <c r="C208" s="85" t="s">
        <v>522</v>
      </c>
      <c r="D208" s="69"/>
      <c r="E208" s="69"/>
      <c r="F208" s="69"/>
      <c r="G208" s="89">
        <f>SUM(E208*F208)</f>
        <v>0</v>
      </c>
      <c r="H208" s="50"/>
      <c r="J208" s="53"/>
      <c r="K208" s="53"/>
      <c r="L208" s="53"/>
      <c r="M208" s="53"/>
      <c r="N208" s="53"/>
      <c r="O208" s="53"/>
      <c r="P208" s="53"/>
      <c r="Q208" s="53"/>
      <c r="R208" s="20"/>
      <c r="S208" s="90">
        <f>_xlfn.IFERROR(SUM(SUM(J208:Q208)-V208)/G208,"")</f>
      </c>
      <c r="T208" s="88">
        <f>_xlfn.IFERROR(SUM(J208:Q208),"")</f>
        <v>0</v>
      </c>
      <c r="U208" s="88">
        <f>_xlfn.IFERROR(SUM(G208-T208),"")+V208</f>
        <v>0</v>
      </c>
      <c r="V208" s="54"/>
      <c r="W208" s="53"/>
    </row>
    <row r="209" spans="2:23" ht="15" customHeight="1">
      <c r="B209" s="84">
        <v>525</v>
      </c>
      <c r="C209" s="85" t="s">
        <v>523</v>
      </c>
      <c r="D209" s="69"/>
      <c r="E209" s="69"/>
      <c r="F209" s="69"/>
      <c r="G209" s="89">
        <f>SUM(E209*F209)</f>
        <v>0</v>
      </c>
      <c r="H209" s="50"/>
      <c r="J209" s="53"/>
      <c r="K209" s="53"/>
      <c r="L209" s="53"/>
      <c r="M209" s="53"/>
      <c r="N209" s="53"/>
      <c r="O209" s="53"/>
      <c r="P209" s="53"/>
      <c r="Q209" s="53"/>
      <c r="R209" s="20"/>
      <c r="S209" s="90">
        <f>_xlfn.IFERROR(SUM(SUM(J209:Q209)-V209)/G209,"")</f>
      </c>
      <c r="T209" s="88">
        <f>_xlfn.IFERROR(SUM(J209:Q209),"")</f>
        <v>0</v>
      </c>
      <c r="U209" s="88">
        <f>_xlfn.IFERROR(SUM(G209-T209),"")+V209</f>
        <v>0</v>
      </c>
      <c r="V209" s="54"/>
      <c r="W209" s="53"/>
    </row>
    <row r="210" spans="2:23" ht="15" customHeight="1">
      <c r="B210" s="84">
        <v>526</v>
      </c>
      <c r="C210" s="85" t="s">
        <v>496</v>
      </c>
      <c r="D210" s="69"/>
      <c r="E210" s="69"/>
      <c r="F210" s="69"/>
      <c r="G210" s="89">
        <f>SUM(E210*F210)</f>
        <v>0</v>
      </c>
      <c r="H210" s="50"/>
      <c r="J210" s="53"/>
      <c r="K210" s="53"/>
      <c r="L210" s="53"/>
      <c r="M210" s="53"/>
      <c r="N210" s="53"/>
      <c r="O210" s="53"/>
      <c r="P210" s="53"/>
      <c r="Q210" s="53"/>
      <c r="R210" s="20"/>
      <c r="S210" s="90">
        <f>_xlfn.IFERROR(SUM(SUM(J210:Q210)-V210)/G210,"")</f>
      </c>
      <c r="T210" s="88">
        <f>_xlfn.IFERROR(SUM(J210:Q210),"")</f>
        <v>0</v>
      </c>
      <c r="U210" s="88">
        <f>_xlfn.IFERROR(SUM(G210-T210),"")+V210</f>
        <v>0</v>
      </c>
      <c r="V210" s="54"/>
      <c r="W210" s="53"/>
    </row>
    <row r="211" spans="2:23" ht="15" customHeight="1">
      <c r="B211" s="80">
        <v>53</v>
      </c>
      <c r="C211" s="83" t="s">
        <v>524</v>
      </c>
      <c r="D211" s="80"/>
      <c r="E211" s="80"/>
      <c r="F211" s="80"/>
      <c r="G211" s="60">
        <f>SUM(G212:G219)</f>
        <v>0</v>
      </c>
      <c r="H211" s="98"/>
      <c r="I211" s="96"/>
      <c r="J211" s="94"/>
      <c r="K211" s="94"/>
      <c r="L211" s="94"/>
      <c r="M211" s="94"/>
      <c r="N211" s="94"/>
      <c r="O211" s="94"/>
      <c r="P211" s="94"/>
      <c r="Q211" s="94"/>
      <c r="R211" s="97"/>
      <c r="S211" s="91" t="str">
        <f>_xlfn.IFERROR(SUM(T211/G211),"0%")</f>
        <v>0%</v>
      </c>
      <c r="T211" s="60">
        <f>SUM(T212:T219)</f>
        <v>0</v>
      </c>
      <c r="U211" s="60">
        <f>SUM(U212:U219)</f>
        <v>0</v>
      </c>
      <c r="V211" s="60">
        <f>SUM(V212:V219)</f>
        <v>0</v>
      </c>
      <c r="W211" s="94"/>
    </row>
    <row r="212" spans="2:23" ht="15" customHeight="1">
      <c r="B212" s="84">
        <v>531</v>
      </c>
      <c r="C212" s="85" t="s">
        <v>511</v>
      </c>
      <c r="D212" s="69"/>
      <c r="E212" s="69"/>
      <c r="F212" s="69"/>
      <c r="G212" s="89">
        <f>SUM(E212*F212)</f>
        <v>0</v>
      </c>
      <c r="H212" s="50"/>
      <c r="J212" s="53"/>
      <c r="K212" s="53"/>
      <c r="L212" s="53"/>
      <c r="M212" s="53"/>
      <c r="N212" s="53"/>
      <c r="O212" s="53"/>
      <c r="P212" s="53"/>
      <c r="Q212" s="53"/>
      <c r="R212" s="20"/>
      <c r="S212" s="90">
        <f aca="true" t="shared" si="56" ref="S212:S219">_xlfn.IFERROR(SUM(SUM(J212:Q212)-V212)/G212,"")</f>
      </c>
      <c r="T212" s="88">
        <f aca="true" t="shared" si="57" ref="T212:T219">_xlfn.IFERROR(SUM(J212:Q212),"")</f>
        <v>0</v>
      </c>
      <c r="U212" s="88">
        <f aca="true" t="shared" si="58" ref="U212:U219">_xlfn.IFERROR(SUM(G212-T212),"")+V212</f>
        <v>0</v>
      </c>
      <c r="V212" s="54"/>
      <c r="W212" s="53"/>
    </row>
    <row r="213" spans="2:23" ht="15" customHeight="1">
      <c r="B213" s="84">
        <v>532</v>
      </c>
      <c r="C213" s="85" t="s">
        <v>525</v>
      </c>
      <c r="D213" s="69"/>
      <c r="E213" s="69"/>
      <c r="F213" s="69"/>
      <c r="G213" s="89">
        <f aca="true" t="shared" si="59" ref="G213:G219">SUM(E213*F213)</f>
        <v>0</v>
      </c>
      <c r="H213" s="50"/>
      <c r="J213" s="53"/>
      <c r="K213" s="53"/>
      <c r="L213" s="53"/>
      <c r="M213" s="53"/>
      <c r="N213" s="53"/>
      <c r="O213" s="53"/>
      <c r="P213" s="53"/>
      <c r="Q213" s="53"/>
      <c r="R213" s="20"/>
      <c r="S213" s="90">
        <f t="shared" si="56"/>
      </c>
      <c r="T213" s="88">
        <f t="shared" si="57"/>
        <v>0</v>
      </c>
      <c r="U213" s="88">
        <f t="shared" si="58"/>
        <v>0</v>
      </c>
      <c r="V213" s="54"/>
      <c r="W213" s="53"/>
    </row>
    <row r="214" spans="2:23" ht="15" customHeight="1">
      <c r="B214" s="84">
        <v>533</v>
      </c>
      <c r="C214" s="85" t="s">
        <v>526</v>
      </c>
      <c r="D214" s="69"/>
      <c r="E214" s="69"/>
      <c r="F214" s="69"/>
      <c r="G214" s="89">
        <f t="shared" si="59"/>
        <v>0</v>
      </c>
      <c r="H214" s="50"/>
      <c r="J214" s="53"/>
      <c r="K214" s="53"/>
      <c r="L214" s="53"/>
      <c r="M214" s="53"/>
      <c r="N214" s="53"/>
      <c r="O214" s="53"/>
      <c r="P214" s="53"/>
      <c r="Q214" s="53"/>
      <c r="R214" s="20"/>
      <c r="S214" s="90">
        <f t="shared" si="56"/>
      </c>
      <c r="T214" s="88">
        <f t="shared" si="57"/>
        <v>0</v>
      </c>
      <c r="U214" s="88">
        <f t="shared" si="58"/>
        <v>0</v>
      </c>
      <c r="V214" s="54"/>
      <c r="W214" s="53"/>
    </row>
    <row r="215" spans="2:23" ht="15" customHeight="1">
      <c r="B215" s="84">
        <v>534</v>
      </c>
      <c r="C215" s="85" t="s">
        <v>527</v>
      </c>
      <c r="D215" s="69"/>
      <c r="E215" s="69"/>
      <c r="F215" s="69"/>
      <c r="G215" s="89">
        <f t="shared" si="59"/>
        <v>0</v>
      </c>
      <c r="H215" s="36"/>
      <c r="J215" s="53"/>
      <c r="K215" s="53"/>
      <c r="L215" s="53"/>
      <c r="M215" s="53"/>
      <c r="N215" s="53"/>
      <c r="O215" s="53"/>
      <c r="P215" s="53"/>
      <c r="Q215" s="53"/>
      <c r="R215" s="20"/>
      <c r="S215" s="90">
        <f t="shared" si="56"/>
      </c>
      <c r="T215" s="88">
        <f t="shared" si="57"/>
        <v>0</v>
      </c>
      <c r="U215" s="88">
        <f t="shared" si="58"/>
        <v>0</v>
      </c>
      <c r="V215" s="54"/>
      <c r="W215" s="53"/>
    </row>
    <row r="216" spans="2:23" ht="15" customHeight="1">
      <c r="B216" s="84">
        <v>535</v>
      </c>
      <c r="C216" s="85" t="s">
        <v>528</v>
      </c>
      <c r="D216" s="69"/>
      <c r="E216" s="69"/>
      <c r="F216" s="69"/>
      <c r="G216" s="89">
        <f t="shared" si="59"/>
        <v>0</v>
      </c>
      <c r="H216" s="50"/>
      <c r="J216" s="53"/>
      <c r="K216" s="53"/>
      <c r="L216" s="53"/>
      <c r="M216" s="53"/>
      <c r="N216" s="53"/>
      <c r="O216" s="53"/>
      <c r="P216" s="53"/>
      <c r="Q216" s="53"/>
      <c r="R216" s="20"/>
      <c r="S216" s="90">
        <f t="shared" si="56"/>
      </c>
      <c r="T216" s="88">
        <f t="shared" si="57"/>
        <v>0</v>
      </c>
      <c r="U216" s="88">
        <f t="shared" si="58"/>
        <v>0</v>
      </c>
      <c r="V216" s="54"/>
      <c r="W216" s="53"/>
    </row>
    <row r="217" spans="2:23" ht="15" customHeight="1">
      <c r="B217" s="84">
        <v>536</v>
      </c>
      <c r="C217" s="85" t="s">
        <v>529</v>
      </c>
      <c r="D217" s="69"/>
      <c r="E217" s="69"/>
      <c r="F217" s="69"/>
      <c r="G217" s="89">
        <f t="shared" si="59"/>
        <v>0</v>
      </c>
      <c r="H217" s="50"/>
      <c r="J217" s="53"/>
      <c r="K217" s="53"/>
      <c r="L217" s="53"/>
      <c r="M217" s="53"/>
      <c r="N217" s="53"/>
      <c r="O217" s="53"/>
      <c r="P217" s="53"/>
      <c r="Q217" s="53"/>
      <c r="R217" s="20"/>
      <c r="S217" s="90">
        <f t="shared" si="56"/>
      </c>
      <c r="T217" s="88">
        <f t="shared" si="57"/>
        <v>0</v>
      </c>
      <c r="U217" s="88">
        <f t="shared" si="58"/>
        <v>0</v>
      </c>
      <c r="V217" s="54"/>
      <c r="W217" s="53"/>
    </row>
    <row r="218" spans="2:23" ht="15" customHeight="1">
      <c r="B218" s="84">
        <v>537</v>
      </c>
      <c r="C218" s="85" t="s">
        <v>467</v>
      </c>
      <c r="D218" s="69"/>
      <c r="E218" s="69"/>
      <c r="F218" s="69"/>
      <c r="G218" s="89">
        <f t="shared" si="59"/>
        <v>0</v>
      </c>
      <c r="H218" s="50"/>
      <c r="J218" s="53"/>
      <c r="K218" s="53"/>
      <c r="L218" s="53"/>
      <c r="M218" s="53"/>
      <c r="N218" s="53"/>
      <c r="O218" s="53"/>
      <c r="P218" s="53"/>
      <c r="Q218" s="53"/>
      <c r="R218" s="20"/>
      <c r="S218" s="90">
        <f t="shared" si="56"/>
      </c>
      <c r="T218" s="88">
        <f t="shared" si="57"/>
        <v>0</v>
      </c>
      <c r="U218" s="88">
        <f t="shared" si="58"/>
        <v>0</v>
      </c>
      <c r="V218" s="54"/>
      <c r="W218" s="53"/>
    </row>
    <row r="219" spans="2:23" ht="15" customHeight="1">
      <c r="B219" s="84">
        <v>538</v>
      </c>
      <c r="C219" s="85" t="s">
        <v>530</v>
      </c>
      <c r="D219" s="69"/>
      <c r="E219" s="69"/>
      <c r="F219" s="69"/>
      <c r="G219" s="89">
        <f t="shared" si="59"/>
        <v>0</v>
      </c>
      <c r="H219" s="50"/>
      <c r="J219" s="53"/>
      <c r="K219" s="53"/>
      <c r="L219" s="53"/>
      <c r="M219" s="53"/>
      <c r="N219" s="53"/>
      <c r="O219" s="53"/>
      <c r="P219" s="53"/>
      <c r="Q219" s="53"/>
      <c r="R219" s="20"/>
      <c r="S219" s="90">
        <f t="shared" si="56"/>
      </c>
      <c r="T219" s="88">
        <f t="shared" si="57"/>
        <v>0</v>
      </c>
      <c r="U219" s="88">
        <f t="shared" si="58"/>
        <v>0</v>
      </c>
      <c r="V219" s="54"/>
      <c r="W219" s="53"/>
    </row>
    <row r="220" spans="2:23" ht="15" customHeight="1">
      <c r="B220" s="80">
        <v>54</v>
      </c>
      <c r="C220" s="83" t="s">
        <v>531</v>
      </c>
      <c r="D220" s="80"/>
      <c r="E220" s="80"/>
      <c r="F220" s="80"/>
      <c r="G220" s="60">
        <f>SUM(G221:G226)</f>
        <v>0</v>
      </c>
      <c r="H220" s="98"/>
      <c r="I220" s="96"/>
      <c r="J220" s="94"/>
      <c r="K220" s="94"/>
      <c r="L220" s="94"/>
      <c r="M220" s="94"/>
      <c r="N220" s="94"/>
      <c r="O220" s="94"/>
      <c r="P220" s="94"/>
      <c r="Q220" s="94"/>
      <c r="R220" s="97"/>
      <c r="S220" s="91" t="str">
        <f>_xlfn.IFERROR(SUM(T220/G220),"0%")</f>
        <v>0%</v>
      </c>
      <c r="T220" s="60">
        <f>SUM(T221:T226)</f>
        <v>0</v>
      </c>
      <c r="U220" s="60">
        <f>SUM(U221:U226)</f>
        <v>0</v>
      </c>
      <c r="V220" s="60">
        <f>SUM(V221:V226)</f>
        <v>0</v>
      </c>
      <c r="W220" s="94"/>
    </row>
    <row r="221" spans="2:23" ht="15" customHeight="1">
      <c r="B221" s="84">
        <v>541</v>
      </c>
      <c r="C221" s="85" t="s">
        <v>511</v>
      </c>
      <c r="D221" s="69"/>
      <c r="E221" s="69"/>
      <c r="F221" s="69"/>
      <c r="G221" s="89">
        <f aca="true" t="shared" si="60" ref="G221:G226">SUM(E221*F221)</f>
        <v>0</v>
      </c>
      <c r="H221" s="50"/>
      <c r="J221" s="53"/>
      <c r="K221" s="53"/>
      <c r="L221" s="53"/>
      <c r="M221" s="53"/>
      <c r="N221" s="53"/>
      <c r="O221" s="53"/>
      <c r="P221" s="53"/>
      <c r="Q221" s="53"/>
      <c r="R221" s="20"/>
      <c r="S221" s="90">
        <f aca="true" t="shared" si="61" ref="S221:S226">_xlfn.IFERROR(SUM(SUM(J221:Q221)-V221)/G221,"")</f>
      </c>
      <c r="T221" s="88">
        <f aca="true" t="shared" si="62" ref="T221:T226">_xlfn.IFERROR(SUM(J221:Q221),"")</f>
        <v>0</v>
      </c>
      <c r="U221" s="88">
        <f aca="true" t="shared" si="63" ref="U221:U226">_xlfn.IFERROR(SUM(G221-T221),"")+V221</f>
        <v>0</v>
      </c>
      <c r="V221" s="54"/>
      <c r="W221" s="53"/>
    </row>
    <row r="222" spans="2:23" ht="15" customHeight="1">
      <c r="B222" s="84">
        <v>542</v>
      </c>
      <c r="C222" s="85" t="s">
        <v>532</v>
      </c>
      <c r="D222" s="69"/>
      <c r="E222" s="69"/>
      <c r="F222" s="69"/>
      <c r="G222" s="89">
        <f t="shared" si="60"/>
        <v>0</v>
      </c>
      <c r="H222" s="50"/>
      <c r="J222" s="53"/>
      <c r="K222" s="53"/>
      <c r="L222" s="53"/>
      <c r="M222" s="53"/>
      <c r="N222" s="53"/>
      <c r="O222" s="53"/>
      <c r="P222" s="53"/>
      <c r="Q222" s="53"/>
      <c r="R222" s="20"/>
      <c r="S222" s="90">
        <f t="shared" si="61"/>
      </c>
      <c r="T222" s="88">
        <f t="shared" si="62"/>
        <v>0</v>
      </c>
      <c r="U222" s="88">
        <f t="shared" si="63"/>
        <v>0</v>
      </c>
      <c r="V222" s="54"/>
      <c r="W222" s="53"/>
    </row>
    <row r="223" spans="2:23" ht="15" customHeight="1">
      <c r="B223" s="84">
        <v>543</v>
      </c>
      <c r="C223" s="85" t="s">
        <v>533</v>
      </c>
      <c r="D223" s="69"/>
      <c r="E223" s="69"/>
      <c r="F223" s="69"/>
      <c r="G223" s="89">
        <f t="shared" si="60"/>
        <v>0</v>
      </c>
      <c r="H223" s="50"/>
      <c r="J223" s="53"/>
      <c r="K223" s="53"/>
      <c r="L223" s="53"/>
      <c r="M223" s="53"/>
      <c r="N223" s="53"/>
      <c r="O223" s="53"/>
      <c r="P223" s="53"/>
      <c r="Q223" s="53"/>
      <c r="R223" s="20"/>
      <c r="S223" s="90">
        <f t="shared" si="61"/>
      </c>
      <c r="T223" s="88">
        <f t="shared" si="62"/>
        <v>0</v>
      </c>
      <c r="U223" s="88">
        <f t="shared" si="63"/>
        <v>0</v>
      </c>
      <c r="V223" s="54"/>
      <c r="W223" s="53"/>
    </row>
    <row r="224" spans="2:23" ht="15" customHeight="1">
      <c r="B224" s="84">
        <v>544</v>
      </c>
      <c r="C224" s="85" t="s">
        <v>534</v>
      </c>
      <c r="D224" s="69"/>
      <c r="E224" s="69"/>
      <c r="F224" s="69"/>
      <c r="G224" s="89">
        <f t="shared" si="60"/>
        <v>0</v>
      </c>
      <c r="H224" s="50"/>
      <c r="J224" s="53"/>
      <c r="K224" s="53"/>
      <c r="L224" s="53"/>
      <c r="M224" s="53"/>
      <c r="N224" s="53"/>
      <c r="O224" s="53"/>
      <c r="P224" s="53"/>
      <c r="Q224" s="53"/>
      <c r="R224" s="20"/>
      <c r="S224" s="90">
        <f t="shared" si="61"/>
      </c>
      <c r="T224" s="88">
        <f t="shared" si="62"/>
        <v>0</v>
      </c>
      <c r="U224" s="88">
        <f t="shared" si="63"/>
        <v>0</v>
      </c>
      <c r="V224" s="54"/>
      <c r="W224" s="53"/>
    </row>
    <row r="225" spans="2:23" ht="15" customHeight="1">
      <c r="B225" s="84">
        <v>546</v>
      </c>
      <c r="C225" s="85" t="s">
        <v>535</v>
      </c>
      <c r="D225" s="69"/>
      <c r="E225" s="69"/>
      <c r="F225" s="69"/>
      <c r="G225" s="89">
        <f t="shared" si="60"/>
        <v>0</v>
      </c>
      <c r="H225" s="36"/>
      <c r="J225" s="53"/>
      <c r="K225" s="53"/>
      <c r="L225" s="53"/>
      <c r="M225" s="53"/>
      <c r="N225" s="53"/>
      <c r="O225" s="53"/>
      <c r="P225" s="53"/>
      <c r="Q225" s="53"/>
      <c r="R225" s="20"/>
      <c r="S225" s="90">
        <f t="shared" si="61"/>
      </c>
      <c r="T225" s="88">
        <f t="shared" si="62"/>
        <v>0</v>
      </c>
      <c r="U225" s="88">
        <f t="shared" si="63"/>
        <v>0</v>
      </c>
      <c r="V225" s="54"/>
      <c r="W225" s="53"/>
    </row>
    <row r="226" spans="2:23" ht="15" customHeight="1">
      <c r="B226" s="84">
        <v>547</v>
      </c>
      <c r="C226" s="85" t="s">
        <v>536</v>
      </c>
      <c r="D226" s="69"/>
      <c r="E226" s="69"/>
      <c r="F226" s="69"/>
      <c r="G226" s="89">
        <f t="shared" si="60"/>
        <v>0</v>
      </c>
      <c r="H226" s="36"/>
      <c r="J226" s="53"/>
      <c r="K226" s="53"/>
      <c r="L226" s="53"/>
      <c r="M226" s="53"/>
      <c r="N226" s="53"/>
      <c r="O226" s="53"/>
      <c r="P226" s="53"/>
      <c r="Q226" s="53"/>
      <c r="R226" s="20"/>
      <c r="S226" s="90">
        <f t="shared" si="61"/>
      </c>
      <c r="T226" s="88">
        <f t="shared" si="62"/>
        <v>0</v>
      </c>
      <c r="U226" s="88">
        <f t="shared" si="63"/>
        <v>0</v>
      </c>
      <c r="V226" s="54"/>
      <c r="W226" s="53"/>
    </row>
    <row r="227" spans="2:23" ht="15" customHeight="1">
      <c r="B227" s="80">
        <v>55</v>
      </c>
      <c r="C227" s="83" t="s">
        <v>537</v>
      </c>
      <c r="D227" s="80"/>
      <c r="E227" s="80"/>
      <c r="F227" s="80"/>
      <c r="G227" s="60">
        <f>SUM(G228:G234)</f>
        <v>0</v>
      </c>
      <c r="H227" s="99"/>
      <c r="I227" s="96"/>
      <c r="J227" s="94"/>
      <c r="K227" s="94"/>
      <c r="L227" s="94"/>
      <c r="M227" s="94"/>
      <c r="N227" s="94"/>
      <c r="O227" s="94"/>
      <c r="P227" s="94"/>
      <c r="Q227" s="94"/>
      <c r="R227" s="97"/>
      <c r="S227" s="91" t="str">
        <f>_xlfn.IFERROR(SUM(T227/G227),"0%")</f>
        <v>0%</v>
      </c>
      <c r="T227" s="60">
        <f>SUM(T228:T234)</f>
        <v>0</v>
      </c>
      <c r="U227" s="60">
        <f>SUM(U228:U234)</f>
        <v>0</v>
      </c>
      <c r="V227" s="60">
        <f>SUM(V228:V234)</f>
        <v>0</v>
      </c>
      <c r="W227" s="94"/>
    </row>
    <row r="228" spans="2:23" ht="15" customHeight="1">
      <c r="B228" s="84">
        <v>551</v>
      </c>
      <c r="C228" s="85" t="s">
        <v>511</v>
      </c>
      <c r="D228" s="69"/>
      <c r="E228" s="69"/>
      <c r="F228" s="69"/>
      <c r="G228" s="89">
        <f>SUM(E228*F228)</f>
        <v>0</v>
      </c>
      <c r="H228" s="36"/>
      <c r="J228" s="53"/>
      <c r="K228" s="53"/>
      <c r="L228" s="53"/>
      <c r="M228" s="53"/>
      <c r="N228" s="53"/>
      <c r="O228" s="53"/>
      <c r="P228" s="53"/>
      <c r="Q228" s="53"/>
      <c r="R228" s="20"/>
      <c r="S228" s="90">
        <f aca="true" t="shared" si="64" ref="S228:S234">_xlfn.IFERROR(SUM(SUM(J228:Q228)-V228)/G228,"")</f>
      </c>
      <c r="T228" s="88">
        <f aca="true" t="shared" si="65" ref="T228:T234">_xlfn.IFERROR(SUM(J228:Q228),"")</f>
        <v>0</v>
      </c>
      <c r="U228" s="88">
        <f aca="true" t="shared" si="66" ref="U228:U234">_xlfn.IFERROR(SUM(G228-T228),"")+V228</f>
        <v>0</v>
      </c>
      <c r="V228" s="54"/>
      <c r="W228" s="53"/>
    </row>
    <row r="229" spans="2:23" ht="15" customHeight="1">
      <c r="B229" s="84">
        <v>552</v>
      </c>
      <c r="C229" s="85" t="s">
        <v>538</v>
      </c>
      <c r="D229" s="69"/>
      <c r="E229" s="69"/>
      <c r="F229" s="69"/>
      <c r="G229" s="89">
        <f aca="true" t="shared" si="67" ref="G229:G234">SUM(E229*F229)</f>
        <v>0</v>
      </c>
      <c r="H229" s="36"/>
      <c r="J229" s="53"/>
      <c r="K229" s="53"/>
      <c r="L229" s="53"/>
      <c r="M229" s="53"/>
      <c r="N229" s="53"/>
      <c r="O229" s="53"/>
      <c r="P229" s="53"/>
      <c r="Q229" s="53"/>
      <c r="R229" s="20"/>
      <c r="S229" s="90">
        <f t="shared" si="64"/>
      </c>
      <c r="T229" s="88">
        <f t="shared" si="65"/>
        <v>0</v>
      </c>
      <c r="U229" s="88">
        <f t="shared" si="66"/>
        <v>0</v>
      </c>
      <c r="V229" s="54"/>
      <c r="W229" s="53"/>
    </row>
    <row r="230" spans="2:23" ht="15" customHeight="1">
      <c r="B230" s="84">
        <v>553</v>
      </c>
      <c r="C230" s="85" t="s">
        <v>539</v>
      </c>
      <c r="D230" s="69"/>
      <c r="E230" s="69"/>
      <c r="F230" s="69"/>
      <c r="G230" s="89">
        <f t="shared" si="67"/>
        <v>0</v>
      </c>
      <c r="H230" s="36"/>
      <c r="J230" s="53"/>
      <c r="K230" s="53"/>
      <c r="L230" s="53"/>
      <c r="M230" s="53"/>
      <c r="N230" s="53"/>
      <c r="O230" s="53"/>
      <c r="P230" s="53"/>
      <c r="Q230" s="53"/>
      <c r="R230" s="20"/>
      <c r="S230" s="90">
        <f t="shared" si="64"/>
      </c>
      <c r="T230" s="88">
        <f t="shared" si="65"/>
        <v>0</v>
      </c>
      <c r="U230" s="88">
        <f t="shared" si="66"/>
        <v>0</v>
      </c>
      <c r="V230" s="54"/>
      <c r="W230" s="53"/>
    </row>
    <row r="231" spans="2:23" ht="15" customHeight="1">
      <c r="B231" s="84">
        <v>554</v>
      </c>
      <c r="C231" s="85" t="s">
        <v>540</v>
      </c>
      <c r="D231" s="69"/>
      <c r="E231" s="69"/>
      <c r="F231" s="69"/>
      <c r="G231" s="89">
        <f t="shared" si="67"/>
        <v>0</v>
      </c>
      <c r="H231" s="50"/>
      <c r="J231" s="53"/>
      <c r="K231" s="53"/>
      <c r="L231" s="53"/>
      <c r="M231" s="53"/>
      <c r="N231" s="53"/>
      <c r="O231" s="53"/>
      <c r="P231" s="53"/>
      <c r="Q231" s="53"/>
      <c r="R231" s="20"/>
      <c r="S231" s="90">
        <f t="shared" si="64"/>
      </c>
      <c r="T231" s="88">
        <f t="shared" si="65"/>
        <v>0</v>
      </c>
      <c r="U231" s="88">
        <f t="shared" si="66"/>
        <v>0</v>
      </c>
      <c r="V231" s="54"/>
      <c r="W231" s="53"/>
    </row>
    <row r="232" spans="2:23" ht="15" customHeight="1">
      <c r="B232" s="84">
        <v>555</v>
      </c>
      <c r="C232" s="85" t="s">
        <v>541</v>
      </c>
      <c r="D232" s="69"/>
      <c r="E232" s="69"/>
      <c r="F232" s="69"/>
      <c r="G232" s="89">
        <f t="shared" si="67"/>
        <v>0</v>
      </c>
      <c r="H232" s="50"/>
      <c r="J232" s="53"/>
      <c r="K232" s="53"/>
      <c r="L232" s="53"/>
      <c r="M232" s="53"/>
      <c r="N232" s="53"/>
      <c r="O232" s="53"/>
      <c r="P232" s="53"/>
      <c r="Q232" s="53"/>
      <c r="R232" s="20"/>
      <c r="S232" s="90">
        <f t="shared" si="64"/>
      </c>
      <c r="T232" s="88">
        <f t="shared" si="65"/>
        <v>0</v>
      </c>
      <c r="U232" s="88">
        <f t="shared" si="66"/>
        <v>0</v>
      </c>
      <c r="V232" s="54"/>
      <c r="W232" s="53"/>
    </row>
    <row r="233" spans="2:23" ht="15" customHeight="1">
      <c r="B233" s="84">
        <v>556</v>
      </c>
      <c r="C233" s="85" t="s">
        <v>542</v>
      </c>
      <c r="D233" s="69"/>
      <c r="E233" s="69"/>
      <c r="F233" s="69"/>
      <c r="G233" s="89">
        <f t="shared" si="67"/>
        <v>0</v>
      </c>
      <c r="H233" s="50"/>
      <c r="J233" s="53"/>
      <c r="K233" s="53"/>
      <c r="L233" s="53"/>
      <c r="M233" s="53"/>
      <c r="N233" s="53"/>
      <c r="O233" s="53"/>
      <c r="P233" s="53"/>
      <c r="Q233" s="53"/>
      <c r="R233" s="20"/>
      <c r="S233" s="90">
        <f t="shared" si="64"/>
      </c>
      <c r="T233" s="88">
        <f t="shared" si="65"/>
        <v>0</v>
      </c>
      <c r="U233" s="88">
        <f t="shared" si="66"/>
        <v>0</v>
      </c>
      <c r="V233" s="54"/>
      <c r="W233" s="53"/>
    </row>
    <row r="234" spans="2:23" ht="15" customHeight="1">
      <c r="B234" s="84">
        <v>558</v>
      </c>
      <c r="C234" s="85" t="s">
        <v>543</v>
      </c>
      <c r="D234" s="69"/>
      <c r="E234" s="69"/>
      <c r="F234" s="69"/>
      <c r="G234" s="89">
        <f t="shared" si="67"/>
        <v>0</v>
      </c>
      <c r="H234" s="50"/>
      <c r="J234" s="53"/>
      <c r="K234" s="53"/>
      <c r="L234" s="53"/>
      <c r="M234" s="53"/>
      <c r="N234" s="53"/>
      <c r="O234" s="53"/>
      <c r="P234" s="53"/>
      <c r="Q234" s="53"/>
      <c r="R234" s="20"/>
      <c r="S234" s="90">
        <f t="shared" si="64"/>
      </c>
      <c r="T234" s="88">
        <f t="shared" si="65"/>
        <v>0</v>
      </c>
      <c r="U234" s="88">
        <f t="shared" si="66"/>
        <v>0</v>
      </c>
      <c r="V234" s="54"/>
      <c r="W234" s="53"/>
    </row>
    <row r="235" spans="2:23" ht="15" customHeight="1">
      <c r="B235" s="80">
        <v>56</v>
      </c>
      <c r="C235" s="83" t="s">
        <v>544</v>
      </c>
      <c r="D235" s="80"/>
      <c r="E235" s="80"/>
      <c r="F235" s="80"/>
      <c r="G235" s="60">
        <f>SUM(G236:G243)</f>
        <v>0</v>
      </c>
      <c r="H235" s="98"/>
      <c r="I235" s="96"/>
      <c r="J235" s="94"/>
      <c r="K235" s="94"/>
      <c r="L235" s="94"/>
      <c r="M235" s="94"/>
      <c r="N235" s="94"/>
      <c r="O235" s="94"/>
      <c r="P235" s="94"/>
      <c r="Q235" s="94"/>
      <c r="R235" s="97"/>
      <c r="S235" s="91" t="str">
        <f>_xlfn.IFERROR(SUM(T235/G235),"0%")</f>
        <v>0%</v>
      </c>
      <c r="T235" s="60">
        <f>SUM(T236:T244)</f>
        <v>0</v>
      </c>
      <c r="U235" s="60">
        <f>SUM(U236:U244)</f>
        <v>0</v>
      </c>
      <c r="V235" s="60">
        <f>SUM(V236:V244)</f>
        <v>0</v>
      </c>
      <c r="W235" s="94"/>
    </row>
    <row r="236" spans="2:23" ht="15" customHeight="1">
      <c r="B236" s="84">
        <v>561</v>
      </c>
      <c r="C236" s="85" t="s">
        <v>511</v>
      </c>
      <c r="D236" s="69"/>
      <c r="E236" s="69"/>
      <c r="F236" s="69"/>
      <c r="G236" s="89">
        <f>SUM(E236*F236)</f>
        <v>0</v>
      </c>
      <c r="H236" s="50"/>
      <c r="J236" s="53"/>
      <c r="K236" s="53"/>
      <c r="L236" s="53"/>
      <c r="M236" s="53"/>
      <c r="N236" s="53"/>
      <c r="O236" s="53"/>
      <c r="P236" s="53"/>
      <c r="Q236" s="53"/>
      <c r="R236" s="20"/>
      <c r="S236" s="90">
        <f aca="true" t="shared" si="68" ref="S236:S244">_xlfn.IFERROR(SUM(SUM(J236:Q236)-V236)/G236,"")</f>
      </c>
      <c r="T236" s="88">
        <f aca="true" t="shared" si="69" ref="T236:T244">_xlfn.IFERROR(SUM(J236:Q236),"")</f>
        <v>0</v>
      </c>
      <c r="U236" s="88">
        <f aca="true" t="shared" si="70" ref="U236:U244">_xlfn.IFERROR(SUM(G236-T236),"")+V236</f>
        <v>0</v>
      </c>
      <c r="V236" s="54"/>
      <c r="W236" s="53"/>
    </row>
    <row r="237" spans="2:23" ht="15" customHeight="1">
      <c r="B237" s="84">
        <v>562</v>
      </c>
      <c r="C237" s="85" t="s">
        <v>545</v>
      </c>
      <c r="D237" s="69"/>
      <c r="E237" s="69"/>
      <c r="F237" s="69"/>
      <c r="G237" s="89">
        <f aca="true" t="shared" si="71" ref="G237:G244">SUM(E237*F237)</f>
        <v>0</v>
      </c>
      <c r="H237" s="36"/>
      <c r="J237" s="53"/>
      <c r="K237" s="53"/>
      <c r="L237" s="53"/>
      <c r="M237" s="53"/>
      <c r="N237" s="53"/>
      <c r="O237" s="53"/>
      <c r="P237" s="53"/>
      <c r="Q237" s="53"/>
      <c r="R237" s="20"/>
      <c r="S237" s="90">
        <f t="shared" si="68"/>
      </c>
      <c r="T237" s="88">
        <f t="shared" si="69"/>
        <v>0</v>
      </c>
      <c r="U237" s="88">
        <f t="shared" si="70"/>
        <v>0</v>
      </c>
      <c r="V237" s="54"/>
      <c r="W237" s="53"/>
    </row>
    <row r="238" spans="2:23" ht="15" customHeight="1">
      <c r="B238" s="84">
        <v>563</v>
      </c>
      <c r="C238" s="85" t="s">
        <v>546</v>
      </c>
      <c r="D238" s="69"/>
      <c r="E238" s="69"/>
      <c r="F238" s="69"/>
      <c r="G238" s="89">
        <f t="shared" si="71"/>
        <v>0</v>
      </c>
      <c r="H238" s="50"/>
      <c r="J238" s="53"/>
      <c r="K238" s="53"/>
      <c r="L238" s="53"/>
      <c r="M238" s="53"/>
      <c r="N238" s="53"/>
      <c r="O238" s="53"/>
      <c r="P238" s="53"/>
      <c r="Q238" s="53"/>
      <c r="R238" s="20"/>
      <c r="S238" s="90">
        <f t="shared" si="68"/>
      </c>
      <c r="T238" s="88">
        <f t="shared" si="69"/>
        <v>0</v>
      </c>
      <c r="U238" s="88">
        <f t="shared" si="70"/>
        <v>0</v>
      </c>
      <c r="V238" s="54"/>
      <c r="W238" s="53"/>
    </row>
    <row r="239" spans="2:23" ht="15" customHeight="1">
      <c r="B239" s="84">
        <v>564</v>
      </c>
      <c r="C239" s="85" t="s">
        <v>547</v>
      </c>
      <c r="D239" s="69"/>
      <c r="E239" s="69"/>
      <c r="F239" s="69"/>
      <c r="G239" s="89">
        <f t="shared" si="71"/>
        <v>0</v>
      </c>
      <c r="H239" s="50"/>
      <c r="J239" s="53"/>
      <c r="K239" s="53"/>
      <c r="L239" s="53"/>
      <c r="M239" s="53"/>
      <c r="N239" s="53"/>
      <c r="O239" s="53"/>
      <c r="P239" s="53"/>
      <c r="Q239" s="53"/>
      <c r="R239" s="20"/>
      <c r="S239" s="90">
        <f t="shared" si="68"/>
      </c>
      <c r="T239" s="88">
        <f t="shared" si="69"/>
        <v>0</v>
      </c>
      <c r="U239" s="88">
        <f t="shared" si="70"/>
        <v>0</v>
      </c>
      <c r="V239" s="54"/>
      <c r="W239" s="53"/>
    </row>
    <row r="240" spans="2:23" ht="15" customHeight="1">
      <c r="B240" s="84">
        <v>565</v>
      </c>
      <c r="C240" s="85" t="s">
        <v>548</v>
      </c>
      <c r="D240" s="69"/>
      <c r="E240" s="69"/>
      <c r="F240" s="69"/>
      <c r="G240" s="89">
        <f t="shared" si="71"/>
        <v>0</v>
      </c>
      <c r="H240" s="50"/>
      <c r="J240" s="53"/>
      <c r="K240" s="53"/>
      <c r="L240" s="53"/>
      <c r="M240" s="53"/>
      <c r="N240" s="53"/>
      <c r="O240" s="53"/>
      <c r="P240" s="53"/>
      <c r="Q240" s="53"/>
      <c r="R240" s="20"/>
      <c r="S240" s="90">
        <f t="shared" si="68"/>
      </c>
      <c r="T240" s="88">
        <f t="shared" si="69"/>
        <v>0</v>
      </c>
      <c r="U240" s="88">
        <f t="shared" si="70"/>
        <v>0</v>
      </c>
      <c r="V240" s="54"/>
      <c r="W240" s="53"/>
    </row>
    <row r="241" spans="2:23" ht="15" customHeight="1">
      <c r="B241" s="84">
        <v>566</v>
      </c>
      <c r="C241" s="85" t="s">
        <v>549</v>
      </c>
      <c r="D241" s="69"/>
      <c r="E241" s="69"/>
      <c r="F241" s="69"/>
      <c r="G241" s="89">
        <f t="shared" si="71"/>
        <v>0</v>
      </c>
      <c r="H241" s="50"/>
      <c r="J241" s="53"/>
      <c r="K241" s="53"/>
      <c r="L241" s="53"/>
      <c r="M241" s="53"/>
      <c r="N241" s="53"/>
      <c r="O241" s="53"/>
      <c r="P241" s="53"/>
      <c r="Q241" s="53"/>
      <c r="R241" s="20"/>
      <c r="S241" s="90">
        <f t="shared" si="68"/>
      </c>
      <c r="T241" s="88">
        <f t="shared" si="69"/>
        <v>0</v>
      </c>
      <c r="U241" s="88">
        <f t="shared" si="70"/>
        <v>0</v>
      </c>
      <c r="V241" s="54"/>
      <c r="W241" s="53"/>
    </row>
    <row r="242" spans="2:23" ht="15" customHeight="1">
      <c r="B242" s="84">
        <v>567</v>
      </c>
      <c r="C242" s="85" t="s">
        <v>467</v>
      </c>
      <c r="D242" s="69"/>
      <c r="E242" s="69"/>
      <c r="F242" s="69"/>
      <c r="G242" s="89">
        <f t="shared" si="71"/>
        <v>0</v>
      </c>
      <c r="H242" s="36"/>
      <c r="J242" s="53"/>
      <c r="K242" s="53"/>
      <c r="L242" s="53"/>
      <c r="M242" s="53"/>
      <c r="N242" s="53"/>
      <c r="O242" s="53"/>
      <c r="P242" s="53"/>
      <c r="Q242" s="53"/>
      <c r="R242" s="20"/>
      <c r="S242" s="90">
        <f t="shared" si="68"/>
      </c>
      <c r="T242" s="88">
        <f t="shared" si="69"/>
        <v>0</v>
      </c>
      <c r="U242" s="88">
        <f t="shared" si="70"/>
        <v>0</v>
      </c>
      <c r="V242" s="54"/>
      <c r="W242" s="53"/>
    </row>
    <row r="243" spans="2:23" ht="15" customHeight="1">
      <c r="B243" s="84">
        <v>568</v>
      </c>
      <c r="C243" s="85" t="s">
        <v>550</v>
      </c>
      <c r="D243" s="69"/>
      <c r="E243" s="69"/>
      <c r="F243" s="69"/>
      <c r="G243" s="89">
        <f t="shared" si="71"/>
        <v>0</v>
      </c>
      <c r="H243" s="36"/>
      <c r="J243" s="53"/>
      <c r="K243" s="53"/>
      <c r="L243" s="53"/>
      <c r="M243" s="53"/>
      <c r="N243" s="53"/>
      <c r="O243" s="53"/>
      <c r="P243" s="53"/>
      <c r="Q243" s="53"/>
      <c r="R243" s="20"/>
      <c r="S243" s="90">
        <f t="shared" si="68"/>
      </c>
      <c r="T243" s="88">
        <f t="shared" si="69"/>
        <v>0</v>
      </c>
      <c r="U243" s="88">
        <f t="shared" si="70"/>
        <v>0</v>
      </c>
      <c r="V243" s="54"/>
      <c r="W243" s="53"/>
    </row>
    <row r="244" spans="2:23" ht="15" customHeight="1">
      <c r="B244" s="80">
        <v>57</v>
      </c>
      <c r="C244" s="83" t="s">
        <v>551</v>
      </c>
      <c r="D244" s="69"/>
      <c r="E244" s="69"/>
      <c r="F244" s="69"/>
      <c r="G244" s="89">
        <f t="shared" si="71"/>
        <v>0</v>
      </c>
      <c r="H244" s="50"/>
      <c r="J244" s="51"/>
      <c r="K244" s="51"/>
      <c r="L244" s="51"/>
      <c r="M244" s="51"/>
      <c r="N244" s="51"/>
      <c r="O244" s="51"/>
      <c r="P244" s="51"/>
      <c r="Q244" s="51"/>
      <c r="R244" s="20"/>
      <c r="S244" s="90">
        <f t="shared" si="68"/>
      </c>
      <c r="T244" s="88">
        <f t="shared" si="69"/>
        <v>0</v>
      </c>
      <c r="U244" s="88">
        <f t="shared" si="70"/>
        <v>0</v>
      </c>
      <c r="V244" s="52"/>
      <c r="W244" s="51"/>
    </row>
    <row r="245" spans="2:23" ht="15" customHeight="1">
      <c r="B245" s="80">
        <v>6</v>
      </c>
      <c r="C245" s="83" t="s">
        <v>552</v>
      </c>
      <c r="D245" s="80"/>
      <c r="E245" s="80"/>
      <c r="F245" s="80"/>
      <c r="G245" s="60">
        <f>SUM(G246:G250,G257)</f>
        <v>0</v>
      </c>
      <c r="H245" s="98"/>
      <c r="I245" s="96"/>
      <c r="J245" s="94"/>
      <c r="K245" s="94"/>
      <c r="L245" s="94"/>
      <c r="M245" s="94"/>
      <c r="N245" s="94"/>
      <c r="O245" s="94"/>
      <c r="P245" s="94"/>
      <c r="Q245" s="94"/>
      <c r="R245" s="97"/>
      <c r="S245" s="90" t="str">
        <f>_xlfn.IFERROR(SUM(T245/G245),"0%")</f>
        <v>0%</v>
      </c>
      <c r="T245" s="88">
        <f>SUM(T247,T246,T248,T249,T250,T257)</f>
        <v>0</v>
      </c>
      <c r="U245" s="88">
        <f>SUM(U246:U250,U257)</f>
        <v>0</v>
      </c>
      <c r="V245" s="60">
        <f>SUM(V246:V250,V257)</f>
        <v>0</v>
      </c>
      <c r="W245" s="94"/>
    </row>
    <row r="246" spans="2:23" ht="15" customHeight="1">
      <c r="B246" s="80">
        <v>61</v>
      </c>
      <c r="C246" s="83" t="s">
        <v>553</v>
      </c>
      <c r="D246" s="69"/>
      <c r="E246" s="69"/>
      <c r="F246" s="69"/>
      <c r="G246" s="60">
        <f>SUM(E246*F246)</f>
        <v>0</v>
      </c>
      <c r="H246" s="50"/>
      <c r="J246" s="51"/>
      <c r="K246" s="51"/>
      <c r="L246" s="51"/>
      <c r="M246" s="51"/>
      <c r="N246" s="51"/>
      <c r="O246" s="51"/>
      <c r="P246" s="51"/>
      <c r="Q246" s="51"/>
      <c r="R246" s="20"/>
      <c r="S246" s="90">
        <f>_xlfn.IFERROR(SUM(SUM(J246:Q246)-V246)/G246,"")</f>
      </c>
      <c r="T246" s="88">
        <f>_xlfn.IFERROR(SUM(J246:Q246),"")</f>
        <v>0</v>
      </c>
      <c r="U246" s="88">
        <f>_xlfn.IFERROR(SUM(G246-T246),"")+V246</f>
        <v>0</v>
      </c>
      <c r="V246" s="52"/>
      <c r="W246" s="51"/>
    </row>
    <row r="247" spans="2:23" ht="15" customHeight="1">
      <c r="B247" s="80">
        <v>62</v>
      </c>
      <c r="C247" s="83" t="s">
        <v>554</v>
      </c>
      <c r="D247" s="69"/>
      <c r="E247" s="69"/>
      <c r="F247" s="69"/>
      <c r="G247" s="60">
        <f>SUM(E247*F247)</f>
        <v>0</v>
      </c>
      <c r="H247" s="36"/>
      <c r="J247" s="51"/>
      <c r="K247" s="51"/>
      <c r="L247" s="51"/>
      <c r="M247" s="51"/>
      <c r="N247" s="51"/>
      <c r="O247" s="51"/>
      <c r="P247" s="51"/>
      <c r="Q247" s="51"/>
      <c r="R247" s="20"/>
      <c r="S247" s="90">
        <f>_xlfn.IFERROR(SUM(SUM(J247:Q247)-V247)/G247,"")</f>
      </c>
      <c r="T247" s="88">
        <f>_xlfn.IFERROR(SUM(J247:Q247),"")</f>
        <v>0</v>
      </c>
      <c r="U247" s="88">
        <f>_xlfn.IFERROR(SUM(G247-T247),"")+V247</f>
        <v>0</v>
      </c>
      <c r="V247" s="52"/>
      <c r="W247" s="51"/>
    </row>
    <row r="248" spans="2:23" ht="15" customHeight="1">
      <c r="B248" s="80">
        <v>63</v>
      </c>
      <c r="C248" s="83" t="s">
        <v>555</v>
      </c>
      <c r="D248" s="69"/>
      <c r="E248" s="69"/>
      <c r="F248" s="69"/>
      <c r="G248" s="60">
        <f>SUM(E248*F248)</f>
        <v>0</v>
      </c>
      <c r="H248" s="50"/>
      <c r="J248" s="51"/>
      <c r="K248" s="51"/>
      <c r="L248" s="51"/>
      <c r="M248" s="51"/>
      <c r="N248" s="51"/>
      <c r="O248" s="51"/>
      <c r="P248" s="51"/>
      <c r="Q248" s="51"/>
      <c r="R248" s="20"/>
      <c r="S248" s="90">
        <f>_xlfn.IFERROR(SUM(SUM(J248:Q248)-V248)/G248,"")</f>
      </c>
      <c r="T248" s="88">
        <f>_xlfn.IFERROR(SUM(J248:Q248),"")</f>
        <v>0</v>
      </c>
      <c r="U248" s="88">
        <f>_xlfn.IFERROR(SUM(G248-T248),"")+V248</f>
        <v>0</v>
      </c>
      <c r="V248" s="52"/>
      <c r="W248" s="51"/>
    </row>
    <row r="249" spans="2:23" ht="15" customHeight="1">
      <c r="B249" s="80">
        <v>64</v>
      </c>
      <c r="C249" s="83" t="s">
        <v>556</v>
      </c>
      <c r="D249" s="69"/>
      <c r="E249" s="69"/>
      <c r="F249" s="69"/>
      <c r="G249" s="60">
        <f>SUM(E249*F249)</f>
        <v>0</v>
      </c>
      <c r="H249" s="50"/>
      <c r="J249" s="51"/>
      <c r="K249" s="51"/>
      <c r="L249" s="51"/>
      <c r="M249" s="51"/>
      <c r="N249" s="51"/>
      <c r="O249" s="51"/>
      <c r="P249" s="51"/>
      <c r="Q249" s="51"/>
      <c r="R249" s="20"/>
      <c r="S249" s="90">
        <f>_xlfn.IFERROR(SUM(SUM(J249:Q249)-V249)/G249,"")</f>
      </c>
      <c r="T249" s="88">
        <f>_xlfn.IFERROR(SUM(J249:Q249),"")</f>
        <v>0</v>
      </c>
      <c r="U249" s="88">
        <f>_xlfn.IFERROR(SUM(G249-T249),"")+V249</f>
        <v>0</v>
      </c>
      <c r="V249" s="52"/>
      <c r="W249" s="51"/>
    </row>
    <row r="250" spans="2:23" ht="15" customHeight="1">
      <c r="B250" s="80">
        <v>65</v>
      </c>
      <c r="C250" s="83" t="s">
        <v>557</v>
      </c>
      <c r="D250" s="80"/>
      <c r="E250" s="80"/>
      <c r="F250" s="80"/>
      <c r="G250" s="60">
        <f>SUM(G251:G256)</f>
        <v>0</v>
      </c>
      <c r="H250" s="98"/>
      <c r="I250" s="96"/>
      <c r="J250" s="94"/>
      <c r="K250" s="94"/>
      <c r="L250" s="94"/>
      <c r="M250" s="94"/>
      <c r="N250" s="94"/>
      <c r="O250" s="94"/>
      <c r="P250" s="94"/>
      <c r="Q250" s="94"/>
      <c r="R250" s="97"/>
      <c r="S250" s="91" t="str">
        <f>_xlfn.IFERROR(SUM(T250/G250),"0%")</f>
        <v>0%</v>
      </c>
      <c r="T250" s="60">
        <f>SUM(T251:T256)</f>
        <v>0</v>
      </c>
      <c r="U250" s="60">
        <f>SUM(U251:U256)</f>
        <v>0</v>
      </c>
      <c r="V250" s="60">
        <f>SUM(V251:V256)</f>
        <v>0</v>
      </c>
      <c r="W250" s="94"/>
    </row>
    <row r="251" spans="2:23" ht="15" customHeight="1">
      <c r="B251" s="84">
        <v>651</v>
      </c>
      <c r="C251" s="85" t="s">
        <v>558</v>
      </c>
      <c r="D251" s="69"/>
      <c r="E251" s="69"/>
      <c r="F251" s="69"/>
      <c r="G251" s="89">
        <f aca="true" t="shared" si="72" ref="G251:G256">SUM(E251*F251)</f>
        <v>0</v>
      </c>
      <c r="H251" s="50"/>
      <c r="J251" s="53"/>
      <c r="K251" s="53"/>
      <c r="L251" s="53"/>
      <c r="M251" s="53"/>
      <c r="N251" s="53"/>
      <c r="O251" s="53"/>
      <c r="P251" s="53"/>
      <c r="Q251" s="53"/>
      <c r="R251" s="20"/>
      <c r="S251" s="90">
        <f aca="true" t="shared" si="73" ref="S251:S256">_xlfn.IFERROR(SUM(SUM(J251:Q251)-V251)/G251,"")</f>
      </c>
      <c r="T251" s="88">
        <f aca="true" t="shared" si="74" ref="T251:T256">_xlfn.IFERROR(SUM(J251:Q251),"")</f>
        <v>0</v>
      </c>
      <c r="U251" s="88">
        <f aca="true" t="shared" si="75" ref="U251:U256">_xlfn.IFERROR(SUM(G251-T251),"")+V251</f>
        <v>0</v>
      </c>
      <c r="V251" s="54"/>
      <c r="W251" s="53"/>
    </row>
    <row r="252" spans="2:23" ht="15" customHeight="1">
      <c r="B252" s="84">
        <v>652</v>
      </c>
      <c r="C252" s="85" t="s">
        <v>512</v>
      </c>
      <c r="D252" s="69"/>
      <c r="E252" s="69"/>
      <c r="F252" s="69"/>
      <c r="G252" s="89">
        <f t="shared" si="72"/>
        <v>0</v>
      </c>
      <c r="H252" s="50"/>
      <c r="J252" s="53"/>
      <c r="K252" s="53"/>
      <c r="L252" s="53"/>
      <c r="M252" s="53"/>
      <c r="N252" s="53"/>
      <c r="O252" s="53"/>
      <c r="P252" s="53"/>
      <c r="Q252" s="53"/>
      <c r="R252" s="20"/>
      <c r="S252" s="90">
        <f t="shared" si="73"/>
      </c>
      <c r="T252" s="88">
        <f t="shared" si="74"/>
        <v>0</v>
      </c>
      <c r="U252" s="88">
        <f t="shared" si="75"/>
        <v>0</v>
      </c>
      <c r="V252" s="54"/>
      <c r="W252" s="53"/>
    </row>
    <row r="253" spans="2:23" ht="15" customHeight="1">
      <c r="B253" s="84">
        <v>653</v>
      </c>
      <c r="C253" s="85" t="s">
        <v>559</v>
      </c>
      <c r="D253" s="69"/>
      <c r="E253" s="69"/>
      <c r="F253" s="69"/>
      <c r="G253" s="89">
        <f t="shared" si="72"/>
        <v>0</v>
      </c>
      <c r="H253" s="50"/>
      <c r="J253" s="53"/>
      <c r="K253" s="53"/>
      <c r="L253" s="53"/>
      <c r="M253" s="53"/>
      <c r="N253" s="53"/>
      <c r="O253" s="53"/>
      <c r="P253" s="53"/>
      <c r="Q253" s="53"/>
      <c r="R253" s="20"/>
      <c r="S253" s="90">
        <f t="shared" si="73"/>
      </c>
      <c r="T253" s="88">
        <f t="shared" si="74"/>
        <v>0</v>
      </c>
      <c r="U253" s="88">
        <f t="shared" si="75"/>
        <v>0</v>
      </c>
      <c r="V253" s="54"/>
      <c r="W253" s="53"/>
    </row>
    <row r="254" spans="2:23" ht="15" customHeight="1">
      <c r="B254" s="84">
        <v>655</v>
      </c>
      <c r="C254" s="85" t="s">
        <v>560</v>
      </c>
      <c r="D254" s="69"/>
      <c r="E254" s="69"/>
      <c r="F254" s="69"/>
      <c r="G254" s="89">
        <f t="shared" si="72"/>
        <v>0</v>
      </c>
      <c r="H254" s="50"/>
      <c r="J254" s="53"/>
      <c r="K254" s="53"/>
      <c r="L254" s="53"/>
      <c r="M254" s="53"/>
      <c r="N254" s="53"/>
      <c r="O254" s="53"/>
      <c r="P254" s="53"/>
      <c r="Q254" s="53"/>
      <c r="R254" s="20"/>
      <c r="S254" s="90">
        <f t="shared" si="73"/>
      </c>
      <c r="T254" s="88">
        <f t="shared" si="74"/>
        <v>0</v>
      </c>
      <c r="U254" s="88">
        <f t="shared" si="75"/>
        <v>0</v>
      </c>
      <c r="V254" s="54"/>
      <c r="W254" s="53"/>
    </row>
    <row r="255" spans="2:23" ht="15" customHeight="1">
      <c r="B255" s="84">
        <v>656</v>
      </c>
      <c r="C255" s="85" t="s">
        <v>561</v>
      </c>
      <c r="D255" s="69"/>
      <c r="E255" s="69"/>
      <c r="F255" s="69"/>
      <c r="G255" s="89">
        <f t="shared" si="72"/>
        <v>0</v>
      </c>
      <c r="H255" s="36"/>
      <c r="J255" s="53"/>
      <c r="K255" s="53"/>
      <c r="L255" s="53"/>
      <c r="M255" s="53"/>
      <c r="N255" s="53"/>
      <c r="O255" s="53"/>
      <c r="P255" s="53"/>
      <c r="Q255" s="53"/>
      <c r="R255" s="20"/>
      <c r="S255" s="90">
        <f t="shared" si="73"/>
      </c>
      <c r="T255" s="88">
        <f t="shared" si="74"/>
        <v>0</v>
      </c>
      <c r="U255" s="88">
        <f t="shared" si="75"/>
        <v>0</v>
      </c>
      <c r="V255" s="54"/>
      <c r="W255" s="53"/>
    </row>
    <row r="256" spans="2:23" ht="15" customHeight="1">
      <c r="B256" s="84">
        <v>657</v>
      </c>
      <c r="C256" s="85" t="s">
        <v>562</v>
      </c>
      <c r="D256" s="69"/>
      <c r="E256" s="69"/>
      <c r="F256" s="69"/>
      <c r="G256" s="89">
        <f t="shared" si="72"/>
        <v>0</v>
      </c>
      <c r="H256" s="50"/>
      <c r="J256" s="53"/>
      <c r="K256" s="53"/>
      <c r="L256" s="53"/>
      <c r="M256" s="53"/>
      <c r="N256" s="53"/>
      <c r="O256" s="53"/>
      <c r="P256" s="53"/>
      <c r="Q256" s="53"/>
      <c r="R256" s="20"/>
      <c r="S256" s="90">
        <f t="shared" si="73"/>
      </c>
      <c r="T256" s="88">
        <f t="shared" si="74"/>
        <v>0</v>
      </c>
      <c r="U256" s="88">
        <f t="shared" si="75"/>
        <v>0</v>
      </c>
      <c r="V256" s="54"/>
      <c r="W256" s="53"/>
    </row>
    <row r="257" spans="2:23" ht="15" customHeight="1">
      <c r="B257" s="80">
        <v>66</v>
      </c>
      <c r="C257" s="83" t="s">
        <v>563</v>
      </c>
      <c r="D257" s="80"/>
      <c r="E257" s="80"/>
      <c r="F257" s="80"/>
      <c r="G257" s="60">
        <f>SUM(G258:G261)</f>
        <v>0</v>
      </c>
      <c r="H257" s="98"/>
      <c r="I257" s="96"/>
      <c r="J257" s="94"/>
      <c r="K257" s="94"/>
      <c r="L257" s="94"/>
      <c r="M257" s="94"/>
      <c r="N257" s="94"/>
      <c r="O257" s="94"/>
      <c r="P257" s="94"/>
      <c r="Q257" s="94"/>
      <c r="R257" s="97"/>
      <c r="S257" s="91" t="str">
        <f>_xlfn.IFERROR(SUM(T257/G257),"0%")</f>
        <v>0%</v>
      </c>
      <c r="T257" s="60">
        <f>SUM(T258:T261)</f>
        <v>0</v>
      </c>
      <c r="U257" s="60">
        <f>SUM(U258:U261)</f>
        <v>0</v>
      </c>
      <c r="V257" s="60">
        <f>SUM(V258:V261)</f>
        <v>0</v>
      </c>
      <c r="W257" s="94"/>
    </row>
    <row r="258" spans="2:23" ht="15" customHeight="1">
      <c r="B258" s="84">
        <v>661</v>
      </c>
      <c r="C258" s="85" t="s">
        <v>564</v>
      </c>
      <c r="D258" s="69"/>
      <c r="E258" s="69"/>
      <c r="F258" s="69"/>
      <c r="G258" s="89">
        <f>SUM(E258*F258)</f>
        <v>0</v>
      </c>
      <c r="H258" s="50"/>
      <c r="J258" s="53"/>
      <c r="K258" s="53"/>
      <c r="L258" s="53"/>
      <c r="M258" s="53"/>
      <c r="N258" s="53"/>
      <c r="O258" s="53"/>
      <c r="P258" s="53"/>
      <c r="Q258" s="53"/>
      <c r="R258" s="20"/>
      <c r="S258" s="90">
        <f>_xlfn.IFERROR(SUM(SUM(J258:Q258)-V258)/G258,"")</f>
      </c>
      <c r="T258" s="88">
        <f>_xlfn.IFERROR(SUM(J258:Q258),"")</f>
        <v>0</v>
      </c>
      <c r="U258" s="88">
        <f>_xlfn.IFERROR(SUM(G258-T258),"")+V258</f>
        <v>0</v>
      </c>
      <c r="V258" s="54"/>
      <c r="W258" s="53"/>
    </row>
    <row r="259" spans="2:23" ht="15" customHeight="1">
      <c r="B259" s="84">
        <v>662</v>
      </c>
      <c r="C259" s="85" t="s">
        <v>565</v>
      </c>
      <c r="D259" s="69"/>
      <c r="E259" s="69"/>
      <c r="F259" s="69"/>
      <c r="G259" s="89">
        <f>SUM(E259*F259)</f>
        <v>0</v>
      </c>
      <c r="H259" s="50"/>
      <c r="J259" s="53"/>
      <c r="K259" s="53"/>
      <c r="L259" s="53"/>
      <c r="M259" s="53"/>
      <c r="N259" s="53"/>
      <c r="O259" s="53"/>
      <c r="P259" s="53"/>
      <c r="Q259" s="53"/>
      <c r="R259" s="20"/>
      <c r="S259" s="90">
        <f>_xlfn.IFERROR(SUM(SUM(J259:Q259)-V259)/G259,"")</f>
      </c>
      <c r="T259" s="88">
        <f>_xlfn.IFERROR(SUM(J259:Q259),"")</f>
        <v>0</v>
      </c>
      <c r="U259" s="88">
        <f>_xlfn.IFERROR(SUM(G259-T259),"")+V259</f>
        <v>0</v>
      </c>
      <c r="V259" s="54"/>
      <c r="W259" s="53"/>
    </row>
    <row r="260" spans="2:23" ht="15" customHeight="1">
      <c r="B260" s="84">
        <v>663</v>
      </c>
      <c r="C260" s="85" t="s">
        <v>566</v>
      </c>
      <c r="D260" s="69"/>
      <c r="E260" s="69"/>
      <c r="F260" s="69"/>
      <c r="G260" s="89">
        <f>SUM(E260*F260)</f>
        <v>0</v>
      </c>
      <c r="H260" s="50"/>
      <c r="J260" s="53"/>
      <c r="K260" s="53"/>
      <c r="L260" s="53"/>
      <c r="M260" s="53"/>
      <c r="N260" s="53"/>
      <c r="O260" s="53"/>
      <c r="P260" s="53"/>
      <c r="Q260" s="53"/>
      <c r="R260" s="20"/>
      <c r="S260" s="90">
        <f>_xlfn.IFERROR(SUM(SUM(J260:Q260)-V260)/G260,"")</f>
      </c>
      <c r="T260" s="88">
        <f>_xlfn.IFERROR(SUM(J260:Q260),"")</f>
        <v>0</v>
      </c>
      <c r="U260" s="88">
        <f>_xlfn.IFERROR(SUM(G260-T260),"")+V260</f>
        <v>0</v>
      </c>
      <c r="V260" s="54"/>
      <c r="W260" s="53"/>
    </row>
    <row r="261" spans="2:23" ht="15" customHeight="1">
      <c r="B261" s="80">
        <v>68</v>
      </c>
      <c r="C261" s="83" t="s">
        <v>567</v>
      </c>
      <c r="D261" s="69"/>
      <c r="E261" s="69"/>
      <c r="F261" s="69"/>
      <c r="G261" s="89">
        <f>SUM(E261*F261)</f>
        <v>0</v>
      </c>
      <c r="H261" s="36"/>
      <c r="J261" s="51"/>
      <c r="K261" s="51"/>
      <c r="L261" s="51"/>
      <c r="M261" s="51"/>
      <c r="N261" s="51"/>
      <c r="O261" s="51"/>
      <c r="P261" s="51"/>
      <c r="Q261" s="51"/>
      <c r="R261" s="20"/>
      <c r="S261" s="90">
        <f>_xlfn.IFERROR(SUM(SUM(J261:Q261)-V261)/G261,"")</f>
      </c>
      <c r="T261" s="88">
        <f>_xlfn.IFERROR(SUM(J261:Q261),"")</f>
        <v>0</v>
      </c>
      <c r="U261" s="88">
        <f>_xlfn.IFERROR(SUM(G261-T261),"")+V261</f>
        <v>0</v>
      </c>
      <c r="V261" s="52"/>
      <c r="W261" s="51"/>
    </row>
    <row r="262" spans="2:23" ht="15" customHeight="1">
      <c r="B262" s="80">
        <v>7</v>
      </c>
      <c r="C262" s="83" t="s">
        <v>568</v>
      </c>
      <c r="D262" s="80"/>
      <c r="E262" s="80"/>
      <c r="F262" s="80"/>
      <c r="G262" s="60">
        <f>SUM(G263,G267,G275,G281,G289)</f>
        <v>0</v>
      </c>
      <c r="H262" s="98"/>
      <c r="I262" s="96"/>
      <c r="J262" s="94"/>
      <c r="K262" s="94"/>
      <c r="L262" s="94"/>
      <c r="M262" s="94"/>
      <c r="N262" s="94"/>
      <c r="O262" s="94"/>
      <c r="P262" s="94"/>
      <c r="Q262" s="94"/>
      <c r="R262" s="97"/>
      <c r="S262" s="90" t="str">
        <f>_xlfn.IFERROR(SUM(T262/G262),"0%")</f>
        <v>0%</v>
      </c>
      <c r="T262" s="88">
        <f>SUM(T263,T267,T275,T281,T289)</f>
        <v>0</v>
      </c>
      <c r="U262" s="88">
        <f>SUM(U263,U267,U275,U281,U289)</f>
        <v>0</v>
      </c>
      <c r="V262" s="60">
        <f>SUM(V263,V267,V275,V281,V289)</f>
        <v>0</v>
      </c>
      <c r="W262" s="94"/>
    </row>
    <row r="263" spans="2:23" ht="15" customHeight="1">
      <c r="B263" s="80">
        <v>71</v>
      </c>
      <c r="C263" s="83" t="s">
        <v>569</v>
      </c>
      <c r="D263" s="80"/>
      <c r="E263" s="80"/>
      <c r="F263" s="80"/>
      <c r="G263" s="60">
        <f>SUM(G264:G266)</f>
        <v>0</v>
      </c>
      <c r="H263" s="98"/>
      <c r="I263" s="96"/>
      <c r="J263" s="94"/>
      <c r="K263" s="94"/>
      <c r="L263" s="94"/>
      <c r="M263" s="94"/>
      <c r="N263" s="94"/>
      <c r="O263" s="94"/>
      <c r="P263" s="94"/>
      <c r="Q263" s="94"/>
      <c r="R263" s="97"/>
      <c r="S263" s="91" t="str">
        <f>_xlfn.IFERROR(SUM(T263/G263),"0%")</f>
        <v>0%</v>
      </c>
      <c r="T263" s="60">
        <f>SUM(T264:T266)</f>
        <v>0</v>
      </c>
      <c r="U263" s="60">
        <f>SUM(U264:U266)</f>
        <v>0</v>
      </c>
      <c r="V263" s="60">
        <f>SUM(V264:V266)</f>
        <v>0</v>
      </c>
      <c r="W263" s="94"/>
    </row>
    <row r="264" spans="2:23" ht="15" customHeight="1">
      <c r="B264" s="84">
        <v>711</v>
      </c>
      <c r="C264" s="85" t="s">
        <v>570</v>
      </c>
      <c r="D264" s="69"/>
      <c r="E264" s="69"/>
      <c r="F264" s="69"/>
      <c r="G264" s="89">
        <f>SUM(E264*F264)</f>
        <v>0</v>
      </c>
      <c r="H264" s="50"/>
      <c r="J264" s="53"/>
      <c r="K264" s="53"/>
      <c r="L264" s="53"/>
      <c r="M264" s="53"/>
      <c r="N264" s="53"/>
      <c r="O264" s="53"/>
      <c r="P264" s="53"/>
      <c r="Q264" s="53"/>
      <c r="R264" s="20"/>
      <c r="S264" s="90">
        <f>_xlfn.IFERROR(SUM(SUM(J264:Q264)-V264)/G264,"")</f>
      </c>
      <c r="T264" s="88">
        <f>_xlfn.IFERROR(SUM(J264:Q264),"")</f>
        <v>0</v>
      </c>
      <c r="U264" s="88">
        <f>_xlfn.IFERROR(SUM(G264-T264),"")+V264</f>
        <v>0</v>
      </c>
      <c r="V264" s="54"/>
      <c r="W264" s="53"/>
    </row>
    <row r="265" spans="2:23" ht="15" customHeight="1">
      <c r="B265" s="84">
        <v>712</v>
      </c>
      <c r="C265" s="85" t="s">
        <v>571</v>
      </c>
      <c r="D265" s="69"/>
      <c r="E265" s="69"/>
      <c r="F265" s="69"/>
      <c r="G265" s="89">
        <f>SUM(E265*F265)</f>
        <v>0</v>
      </c>
      <c r="H265" s="50"/>
      <c r="J265" s="53"/>
      <c r="K265" s="53"/>
      <c r="L265" s="53"/>
      <c r="M265" s="53"/>
      <c r="N265" s="53"/>
      <c r="O265" s="53"/>
      <c r="P265" s="53"/>
      <c r="Q265" s="53"/>
      <c r="R265" s="20"/>
      <c r="S265" s="90">
        <f>_xlfn.IFERROR(SUM(SUM(J265:Q265)-V265)/G265,"")</f>
      </c>
      <c r="T265" s="88">
        <f>_xlfn.IFERROR(SUM(J265:Q265),"")</f>
        <v>0</v>
      </c>
      <c r="U265" s="88">
        <f>_xlfn.IFERROR(SUM(G265-T265),"")+V265</f>
        <v>0</v>
      </c>
      <c r="V265" s="54"/>
      <c r="W265" s="53"/>
    </row>
    <row r="266" spans="2:23" ht="15" customHeight="1">
      <c r="B266" s="84">
        <v>713</v>
      </c>
      <c r="C266" s="85" t="s">
        <v>572</v>
      </c>
      <c r="D266" s="69"/>
      <c r="E266" s="69"/>
      <c r="F266" s="69"/>
      <c r="G266" s="89">
        <f>SUM(E266*F266)</f>
        <v>0</v>
      </c>
      <c r="H266" s="50"/>
      <c r="J266" s="53"/>
      <c r="K266" s="53"/>
      <c r="L266" s="53"/>
      <c r="M266" s="53"/>
      <c r="N266" s="53"/>
      <c r="O266" s="53"/>
      <c r="P266" s="53"/>
      <c r="Q266" s="53"/>
      <c r="R266" s="20"/>
      <c r="S266" s="90">
        <f>_xlfn.IFERROR(SUM(SUM(J266:Q266)-V266)/G266,"")</f>
      </c>
      <c r="T266" s="88">
        <f>_xlfn.IFERROR(SUM(J266:Q266),"")</f>
        <v>0</v>
      </c>
      <c r="U266" s="88">
        <f>_xlfn.IFERROR(SUM(G266-T266),"")+V266</f>
        <v>0</v>
      </c>
      <c r="V266" s="54"/>
      <c r="W266" s="53"/>
    </row>
    <row r="267" spans="2:23" ht="15" customHeight="1">
      <c r="B267" s="80">
        <v>72</v>
      </c>
      <c r="C267" s="83" t="s">
        <v>573</v>
      </c>
      <c r="D267" s="80"/>
      <c r="E267" s="80"/>
      <c r="F267" s="80"/>
      <c r="G267" s="60">
        <f>SUM(G268:G274)</f>
        <v>0</v>
      </c>
      <c r="H267" s="98"/>
      <c r="I267" s="96"/>
      <c r="J267" s="94"/>
      <c r="K267" s="94"/>
      <c r="L267" s="94"/>
      <c r="M267" s="94"/>
      <c r="N267" s="94"/>
      <c r="O267" s="94"/>
      <c r="P267" s="94"/>
      <c r="Q267" s="94"/>
      <c r="R267" s="97"/>
      <c r="S267" s="91" t="str">
        <f>_xlfn.IFERROR(SUM(T267/G267),"0%")</f>
        <v>0%</v>
      </c>
      <c r="T267" s="60">
        <f>SUM(T268:T274)</f>
        <v>0</v>
      </c>
      <c r="U267" s="60">
        <f>SUM(U268:U274)</f>
        <v>0</v>
      </c>
      <c r="V267" s="60">
        <f>SUM(V268:V274)</f>
        <v>0</v>
      </c>
      <c r="W267" s="94"/>
    </row>
    <row r="268" spans="2:23" ht="15" customHeight="1">
      <c r="B268" s="84">
        <v>721</v>
      </c>
      <c r="C268" s="85" t="s">
        <v>574</v>
      </c>
      <c r="D268" s="69"/>
      <c r="E268" s="69"/>
      <c r="F268" s="69"/>
      <c r="G268" s="89">
        <f>SUM(E268*F268)</f>
        <v>0</v>
      </c>
      <c r="H268" s="50"/>
      <c r="J268" s="53"/>
      <c r="K268" s="53"/>
      <c r="L268" s="53"/>
      <c r="M268" s="53"/>
      <c r="N268" s="53"/>
      <c r="O268" s="53"/>
      <c r="P268" s="53"/>
      <c r="Q268" s="53"/>
      <c r="R268" s="20"/>
      <c r="S268" s="90">
        <f aca="true" t="shared" si="76" ref="S268:S274">_xlfn.IFERROR(SUM(SUM(J268:Q268)-V268)/G268,"")</f>
      </c>
      <c r="T268" s="88">
        <f aca="true" t="shared" si="77" ref="T268:T274">_xlfn.IFERROR(SUM(J268:Q268),"")</f>
        <v>0</v>
      </c>
      <c r="U268" s="88">
        <f aca="true" t="shared" si="78" ref="U268:U274">_xlfn.IFERROR(SUM(G268-T268),"")+V268</f>
        <v>0</v>
      </c>
      <c r="V268" s="54"/>
      <c r="W268" s="53"/>
    </row>
    <row r="269" spans="2:23" ht="15" customHeight="1">
      <c r="B269" s="84">
        <v>722</v>
      </c>
      <c r="C269" s="85" t="s">
        <v>575</v>
      </c>
      <c r="D269" s="69"/>
      <c r="E269" s="69"/>
      <c r="F269" s="69"/>
      <c r="G269" s="89">
        <f aca="true" t="shared" si="79" ref="G269:G274">SUM(E269*F269)</f>
        <v>0</v>
      </c>
      <c r="H269" s="36"/>
      <c r="J269" s="53"/>
      <c r="K269" s="53"/>
      <c r="L269" s="53"/>
      <c r="M269" s="53"/>
      <c r="N269" s="53"/>
      <c r="O269" s="53"/>
      <c r="P269" s="53"/>
      <c r="Q269" s="53"/>
      <c r="R269" s="20"/>
      <c r="S269" s="90">
        <f t="shared" si="76"/>
      </c>
      <c r="T269" s="88">
        <f t="shared" si="77"/>
        <v>0</v>
      </c>
      <c r="U269" s="88">
        <f t="shared" si="78"/>
        <v>0</v>
      </c>
      <c r="V269" s="54"/>
      <c r="W269" s="53"/>
    </row>
    <row r="270" spans="2:23" ht="15" customHeight="1">
      <c r="B270" s="84">
        <v>723</v>
      </c>
      <c r="C270" s="85" t="s">
        <v>576</v>
      </c>
      <c r="D270" s="69"/>
      <c r="E270" s="69"/>
      <c r="F270" s="69"/>
      <c r="G270" s="89">
        <f t="shared" si="79"/>
        <v>0</v>
      </c>
      <c r="H270" s="50"/>
      <c r="J270" s="53"/>
      <c r="K270" s="53"/>
      <c r="L270" s="53"/>
      <c r="M270" s="53"/>
      <c r="N270" s="53"/>
      <c r="O270" s="53"/>
      <c r="P270" s="53"/>
      <c r="Q270" s="53"/>
      <c r="R270" s="20"/>
      <c r="S270" s="90">
        <f t="shared" si="76"/>
      </c>
      <c r="T270" s="88">
        <f t="shared" si="77"/>
        <v>0</v>
      </c>
      <c r="U270" s="88">
        <f t="shared" si="78"/>
        <v>0</v>
      </c>
      <c r="V270" s="54"/>
      <c r="W270" s="53"/>
    </row>
    <row r="271" spans="2:23" ht="15" customHeight="1">
      <c r="B271" s="84">
        <v>724</v>
      </c>
      <c r="C271" s="85" t="s">
        <v>577</v>
      </c>
      <c r="D271" s="69"/>
      <c r="E271" s="69"/>
      <c r="F271" s="69"/>
      <c r="G271" s="89">
        <f t="shared" si="79"/>
        <v>0</v>
      </c>
      <c r="H271" s="50"/>
      <c r="J271" s="53"/>
      <c r="K271" s="53"/>
      <c r="L271" s="53"/>
      <c r="M271" s="53"/>
      <c r="N271" s="53"/>
      <c r="O271" s="53"/>
      <c r="P271" s="53"/>
      <c r="Q271" s="53"/>
      <c r="R271" s="20"/>
      <c r="S271" s="90">
        <f t="shared" si="76"/>
      </c>
      <c r="T271" s="88">
        <f t="shared" si="77"/>
        <v>0</v>
      </c>
      <c r="U271" s="88">
        <f t="shared" si="78"/>
        <v>0</v>
      </c>
      <c r="V271" s="54"/>
      <c r="W271" s="53"/>
    </row>
    <row r="272" spans="2:23" ht="15" customHeight="1">
      <c r="B272" s="84">
        <v>725</v>
      </c>
      <c r="C272" s="85" t="s">
        <v>578</v>
      </c>
      <c r="D272" s="69"/>
      <c r="E272" s="69"/>
      <c r="F272" s="69"/>
      <c r="G272" s="89">
        <f t="shared" si="79"/>
        <v>0</v>
      </c>
      <c r="H272" s="50"/>
      <c r="J272" s="53"/>
      <c r="K272" s="53"/>
      <c r="L272" s="53"/>
      <c r="M272" s="53"/>
      <c r="N272" s="53"/>
      <c r="O272" s="53"/>
      <c r="P272" s="53"/>
      <c r="Q272" s="53"/>
      <c r="R272" s="20"/>
      <c r="S272" s="90">
        <f t="shared" si="76"/>
      </c>
      <c r="T272" s="88">
        <f t="shared" si="77"/>
        <v>0</v>
      </c>
      <c r="U272" s="88">
        <f t="shared" si="78"/>
        <v>0</v>
      </c>
      <c r="V272" s="54"/>
      <c r="W272" s="53"/>
    </row>
    <row r="273" spans="2:23" ht="15" customHeight="1">
      <c r="B273" s="84">
        <v>726</v>
      </c>
      <c r="C273" s="85" t="s">
        <v>579</v>
      </c>
      <c r="D273" s="69"/>
      <c r="E273" s="69"/>
      <c r="F273" s="69"/>
      <c r="G273" s="89">
        <f t="shared" si="79"/>
        <v>0</v>
      </c>
      <c r="H273" s="50"/>
      <c r="J273" s="53"/>
      <c r="K273" s="53"/>
      <c r="L273" s="53"/>
      <c r="M273" s="53"/>
      <c r="N273" s="53"/>
      <c r="O273" s="53"/>
      <c r="P273" s="53"/>
      <c r="Q273" s="53"/>
      <c r="R273" s="20"/>
      <c r="S273" s="90">
        <f t="shared" si="76"/>
      </c>
      <c r="T273" s="88">
        <f t="shared" si="77"/>
        <v>0</v>
      </c>
      <c r="U273" s="88">
        <f t="shared" si="78"/>
        <v>0</v>
      </c>
      <c r="V273" s="54"/>
      <c r="W273" s="53"/>
    </row>
    <row r="274" spans="2:23" ht="15" customHeight="1">
      <c r="B274" s="84">
        <v>727</v>
      </c>
      <c r="C274" s="85" t="s">
        <v>580</v>
      </c>
      <c r="D274" s="69"/>
      <c r="E274" s="69"/>
      <c r="F274" s="69"/>
      <c r="G274" s="89">
        <f t="shared" si="79"/>
        <v>0</v>
      </c>
      <c r="H274" s="36"/>
      <c r="J274" s="53"/>
      <c r="K274" s="53"/>
      <c r="L274" s="53"/>
      <c r="M274" s="53"/>
      <c r="N274" s="53"/>
      <c r="O274" s="53"/>
      <c r="P274" s="53"/>
      <c r="Q274" s="53"/>
      <c r="R274" s="20"/>
      <c r="S274" s="90">
        <f t="shared" si="76"/>
      </c>
      <c r="T274" s="88">
        <f t="shared" si="77"/>
        <v>0</v>
      </c>
      <c r="U274" s="88">
        <f t="shared" si="78"/>
        <v>0</v>
      </c>
      <c r="V274" s="54"/>
      <c r="W274" s="53"/>
    </row>
    <row r="275" spans="2:23" ht="15" customHeight="1">
      <c r="B275" s="80">
        <v>73</v>
      </c>
      <c r="C275" s="83" t="s">
        <v>581</v>
      </c>
      <c r="D275" s="80"/>
      <c r="E275" s="80"/>
      <c r="F275" s="80"/>
      <c r="G275" s="60">
        <f>SUM(G276:G280)</f>
        <v>0</v>
      </c>
      <c r="H275" s="99"/>
      <c r="I275" s="96"/>
      <c r="J275" s="94"/>
      <c r="K275" s="94"/>
      <c r="L275" s="94"/>
      <c r="M275" s="94"/>
      <c r="N275" s="94"/>
      <c r="O275" s="94"/>
      <c r="P275" s="94"/>
      <c r="Q275" s="94"/>
      <c r="R275" s="97"/>
      <c r="S275" s="91" t="str">
        <f>_xlfn.IFERROR(SUM(T275/G275),"0%")</f>
        <v>0%</v>
      </c>
      <c r="T275" s="60">
        <f>SUM(T276:T280)</f>
        <v>0</v>
      </c>
      <c r="U275" s="60">
        <f>SUM(U276:U280)</f>
        <v>0</v>
      </c>
      <c r="V275" s="60">
        <f>SUM(V276:V280)</f>
        <v>0</v>
      </c>
      <c r="W275" s="94"/>
    </row>
    <row r="276" spans="2:23" ht="15" customHeight="1">
      <c r="B276" s="84">
        <v>731</v>
      </c>
      <c r="C276" s="85" t="s">
        <v>582</v>
      </c>
      <c r="D276" s="69"/>
      <c r="E276" s="69"/>
      <c r="F276" s="69"/>
      <c r="G276" s="89">
        <f>SUM(E276*F276)</f>
        <v>0</v>
      </c>
      <c r="H276" s="50"/>
      <c r="J276" s="53"/>
      <c r="K276" s="53"/>
      <c r="L276" s="53"/>
      <c r="M276" s="53"/>
      <c r="N276" s="53"/>
      <c r="O276" s="53"/>
      <c r="P276" s="53"/>
      <c r="Q276" s="53"/>
      <c r="R276" s="20"/>
      <c r="S276" s="90">
        <f>_xlfn.IFERROR(SUM(SUM(J276:Q276)-V276)/G276,"")</f>
      </c>
      <c r="T276" s="88">
        <f>_xlfn.IFERROR(SUM(J276:Q276),"")</f>
        <v>0</v>
      </c>
      <c r="U276" s="88">
        <f>_xlfn.IFERROR(SUM(G276-T276),"")+V276</f>
        <v>0</v>
      </c>
      <c r="V276" s="54"/>
      <c r="W276" s="53"/>
    </row>
    <row r="277" spans="2:23" ht="15" customHeight="1">
      <c r="B277" s="84">
        <v>732</v>
      </c>
      <c r="C277" s="85" t="s">
        <v>583</v>
      </c>
      <c r="D277" s="69"/>
      <c r="E277" s="69"/>
      <c r="F277" s="69"/>
      <c r="G277" s="89">
        <f>SUM(E277*F277)</f>
        <v>0</v>
      </c>
      <c r="H277" s="50"/>
      <c r="J277" s="53"/>
      <c r="K277" s="53"/>
      <c r="L277" s="53"/>
      <c r="M277" s="53"/>
      <c r="N277" s="53"/>
      <c r="O277" s="53"/>
      <c r="P277" s="53"/>
      <c r="Q277" s="53"/>
      <c r="R277" s="20"/>
      <c r="S277" s="90">
        <f>_xlfn.IFERROR(SUM(SUM(J277:Q277)-V277)/G277,"")</f>
      </c>
      <c r="T277" s="88">
        <f>_xlfn.IFERROR(SUM(J277:Q277),"")</f>
        <v>0</v>
      </c>
      <c r="U277" s="88">
        <f>_xlfn.IFERROR(SUM(G277-T277),"")+V277</f>
        <v>0</v>
      </c>
      <c r="V277" s="54"/>
      <c r="W277" s="53"/>
    </row>
    <row r="278" spans="2:23" ht="15" customHeight="1">
      <c r="B278" s="84">
        <v>733</v>
      </c>
      <c r="C278" s="85" t="s">
        <v>584</v>
      </c>
      <c r="D278" s="69"/>
      <c r="E278" s="69"/>
      <c r="F278" s="69"/>
      <c r="G278" s="89">
        <f>SUM(E278*F278)</f>
        <v>0</v>
      </c>
      <c r="H278" s="50"/>
      <c r="J278" s="53"/>
      <c r="K278" s="53"/>
      <c r="L278" s="53"/>
      <c r="M278" s="53"/>
      <c r="N278" s="53"/>
      <c r="O278" s="53"/>
      <c r="P278" s="53"/>
      <c r="Q278" s="53"/>
      <c r="R278" s="20"/>
      <c r="S278" s="90">
        <f>_xlfn.IFERROR(SUM(SUM(J278:Q278)-V278)/G278,"")</f>
      </c>
      <c r="T278" s="88">
        <f>_xlfn.IFERROR(SUM(J278:Q278),"")</f>
        <v>0</v>
      </c>
      <c r="U278" s="88">
        <f>_xlfn.IFERROR(SUM(G278-T278),"")+V278</f>
        <v>0</v>
      </c>
      <c r="V278" s="54"/>
      <c r="W278" s="53"/>
    </row>
    <row r="279" spans="2:23" ht="15" customHeight="1">
      <c r="B279" s="84">
        <v>734</v>
      </c>
      <c r="C279" s="85" t="s">
        <v>585</v>
      </c>
      <c r="D279" s="69"/>
      <c r="E279" s="69"/>
      <c r="F279" s="69"/>
      <c r="G279" s="89">
        <f>SUM(E279*F279)</f>
        <v>0</v>
      </c>
      <c r="H279" s="50"/>
      <c r="J279" s="53"/>
      <c r="K279" s="53"/>
      <c r="L279" s="53"/>
      <c r="M279" s="53"/>
      <c r="N279" s="53"/>
      <c r="O279" s="53"/>
      <c r="P279" s="53"/>
      <c r="Q279" s="53"/>
      <c r="R279" s="20"/>
      <c r="S279" s="90">
        <f>_xlfn.IFERROR(SUM(SUM(J279:Q279)-V279)/G279,"")</f>
      </c>
      <c r="T279" s="88">
        <f>_xlfn.IFERROR(SUM(J279:Q279),"")</f>
        <v>0</v>
      </c>
      <c r="U279" s="88">
        <f>_xlfn.IFERROR(SUM(G279-T279),"")+V279</f>
        <v>0</v>
      </c>
      <c r="V279" s="54"/>
      <c r="W279" s="53"/>
    </row>
    <row r="280" spans="2:23" ht="15" customHeight="1">
      <c r="B280" s="84">
        <v>735</v>
      </c>
      <c r="C280" s="85" t="s">
        <v>586</v>
      </c>
      <c r="D280" s="69"/>
      <c r="E280" s="69"/>
      <c r="F280" s="69"/>
      <c r="G280" s="89">
        <f>SUM(E280*F280)</f>
        <v>0</v>
      </c>
      <c r="H280" s="50"/>
      <c r="J280" s="53"/>
      <c r="K280" s="53"/>
      <c r="L280" s="53"/>
      <c r="M280" s="53"/>
      <c r="N280" s="53"/>
      <c r="O280" s="53"/>
      <c r="P280" s="53"/>
      <c r="Q280" s="53"/>
      <c r="R280" s="20"/>
      <c r="S280" s="90">
        <f>_xlfn.IFERROR(SUM(SUM(J280:Q280)-V280)/G280,"")</f>
      </c>
      <c r="T280" s="88">
        <f>_xlfn.IFERROR(SUM(J280:Q280),"")</f>
        <v>0</v>
      </c>
      <c r="U280" s="88">
        <f>_xlfn.IFERROR(SUM(G280-T280),"")+V280</f>
        <v>0</v>
      </c>
      <c r="V280" s="54"/>
      <c r="W280" s="53"/>
    </row>
    <row r="281" spans="2:23" ht="15" customHeight="1">
      <c r="B281" s="80">
        <v>74</v>
      </c>
      <c r="C281" s="83" t="s">
        <v>587</v>
      </c>
      <c r="D281" s="80"/>
      <c r="E281" s="80"/>
      <c r="F281" s="80"/>
      <c r="G281" s="60">
        <f>SUM(G282:G288)</f>
        <v>0</v>
      </c>
      <c r="H281" s="98"/>
      <c r="I281" s="96"/>
      <c r="J281" s="94"/>
      <c r="K281" s="94"/>
      <c r="L281" s="94"/>
      <c r="M281" s="94"/>
      <c r="N281" s="94"/>
      <c r="O281" s="94"/>
      <c r="P281" s="94"/>
      <c r="Q281" s="94"/>
      <c r="R281" s="97"/>
      <c r="S281" s="91" t="str">
        <f>_xlfn.IFERROR(SUM(T281/G281),"0%")</f>
        <v>0%</v>
      </c>
      <c r="T281" s="60">
        <f>SUM(T282:T288)</f>
        <v>0</v>
      </c>
      <c r="U281" s="60">
        <f>SUM(U282:U288)</f>
        <v>0</v>
      </c>
      <c r="V281" s="60">
        <f>SUM(V282:V288)</f>
        <v>0</v>
      </c>
      <c r="W281" s="94"/>
    </row>
    <row r="282" spans="2:23" ht="15" customHeight="1">
      <c r="B282" s="84">
        <v>741</v>
      </c>
      <c r="C282" s="85" t="s">
        <v>588</v>
      </c>
      <c r="D282" s="69"/>
      <c r="E282" s="69"/>
      <c r="F282" s="69"/>
      <c r="G282" s="89">
        <f>SUM(E282*F282)</f>
        <v>0</v>
      </c>
      <c r="H282" s="50"/>
      <c r="J282" s="53"/>
      <c r="K282" s="53"/>
      <c r="L282" s="53"/>
      <c r="M282" s="53"/>
      <c r="N282" s="53"/>
      <c r="O282" s="53"/>
      <c r="P282" s="53"/>
      <c r="Q282" s="53"/>
      <c r="R282" s="20"/>
      <c r="S282" s="90">
        <f aca="true" t="shared" si="80" ref="S282:S288">_xlfn.IFERROR(SUM(SUM(J282:Q282)-V282)/G282,"")</f>
      </c>
      <c r="T282" s="88">
        <f aca="true" t="shared" si="81" ref="T282:T288">_xlfn.IFERROR(SUM(J282:Q282),"")</f>
        <v>0</v>
      </c>
      <c r="U282" s="88">
        <f aca="true" t="shared" si="82" ref="U282:U288">_xlfn.IFERROR(SUM(G282-T282),"")+V282</f>
        <v>0</v>
      </c>
      <c r="V282" s="54"/>
      <c r="W282" s="53"/>
    </row>
    <row r="283" spans="2:23" ht="15" customHeight="1">
      <c r="B283" s="84">
        <v>742</v>
      </c>
      <c r="C283" s="85" t="s">
        <v>589</v>
      </c>
      <c r="D283" s="69"/>
      <c r="E283" s="69"/>
      <c r="F283" s="69"/>
      <c r="G283" s="89">
        <f aca="true" t="shared" si="83" ref="G283:G288">SUM(E283*F283)</f>
        <v>0</v>
      </c>
      <c r="H283" s="50"/>
      <c r="J283" s="53"/>
      <c r="K283" s="53"/>
      <c r="L283" s="53"/>
      <c r="M283" s="53"/>
      <c r="N283" s="53"/>
      <c r="O283" s="53"/>
      <c r="P283" s="53"/>
      <c r="Q283" s="53"/>
      <c r="R283" s="20"/>
      <c r="S283" s="90">
        <f t="shared" si="80"/>
      </c>
      <c r="T283" s="88">
        <f t="shared" si="81"/>
        <v>0</v>
      </c>
      <c r="U283" s="88">
        <f t="shared" si="82"/>
        <v>0</v>
      </c>
      <c r="V283" s="54"/>
      <c r="W283" s="53"/>
    </row>
    <row r="284" spans="2:23" ht="15" customHeight="1">
      <c r="B284" s="84">
        <v>743</v>
      </c>
      <c r="C284" s="85" t="s">
        <v>590</v>
      </c>
      <c r="D284" s="69"/>
      <c r="E284" s="69"/>
      <c r="F284" s="69"/>
      <c r="G284" s="89">
        <f t="shared" si="83"/>
        <v>0</v>
      </c>
      <c r="H284" s="36"/>
      <c r="J284" s="53"/>
      <c r="K284" s="53"/>
      <c r="L284" s="53"/>
      <c r="M284" s="53"/>
      <c r="N284" s="53"/>
      <c r="O284" s="53"/>
      <c r="P284" s="53"/>
      <c r="Q284" s="53"/>
      <c r="R284" s="20"/>
      <c r="S284" s="90">
        <f t="shared" si="80"/>
      </c>
      <c r="T284" s="88">
        <f t="shared" si="81"/>
        <v>0</v>
      </c>
      <c r="U284" s="88">
        <f t="shared" si="82"/>
        <v>0</v>
      </c>
      <c r="V284" s="54"/>
      <c r="W284" s="53"/>
    </row>
    <row r="285" spans="2:23" ht="15" customHeight="1">
      <c r="B285" s="84">
        <v>744</v>
      </c>
      <c r="C285" s="85" t="s">
        <v>591</v>
      </c>
      <c r="D285" s="69"/>
      <c r="E285" s="69"/>
      <c r="F285" s="69"/>
      <c r="G285" s="89">
        <f t="shared" si="83"/>
        <v>0</v>
      </c>
      <c r="H285" s="50"/>
      <c r="J285" s="53"/>
      <c r="K285" s="53"/>
      <c r="L285" s="53"/>
      <c r="M285" s="53"/>
      <c r="N285" s="53"/>
      <c r="O285" s="53"/>
      <c r="P285" s="53"/>
      <c r="Q285" s="53"/>
      <c r="R285" s="20"/>
      <c r="S285" s="90">
        <f t="shared" si="80"/>
      </c>
      <c r="T285" s="88">
        <f t="shared" si="81"/>
        <v>0</v>
      </c>
      <c r="U285" s="88">
        <f t="shared" si="82"/>
        <v>0</v>
      </c>
      <c r="V285" s="54"/>
      <c r="W285" s="53"/>
    </row>
    <row r="286" spans="2:23" ht="15" customHeight="1">
      <c r="B286" s="84">
        <v>755</v>
      </c>
      <c r="C286" s="85" t="s">
        <v>592</v>
      </c>
      <c r="D286" s="69"/>
      <c r="E286" s="69"/>
      <c r="F286" s="69"/>
      <c r="G286" s="89">
        <f t="shared" si="83"/>
        <v>0</v>
      </c>
      <c r="H286" s="50"/>
      <c r="J286" s="53"/>
      <c r="K286" s="53"/>
      <c r="L286" s="53"/>
      <c r="M286" s="53"/>
      <c r="N286" s="53"/>
      <c r="O286" s="53"/>
      <c r="P286" s="53"/>
      <c r="Q286" s="53"/>
      <c r="R286" s="20"/>
      <c r="S286" s="90">
        <f t="shared" si="80"/>
      </c>
      <c r="T286" s="88">
        <f t="shared" si="81"/>
        <v>0</v>
      </c>
      <c r="U286" s="88">
        <f t="shared" si="82"/>
        <v>0</v>
      </c>
      <c r="V286" s="54"/>
      <c r="W286" s="53"/>
    </row>
    <row r="287" spans="2:23" ht="15" customHeight="1">
      <c r="B287" s="84">
        <v>746</v>
      </c>
      <c r="C287" s="85" t="s">
        <v>677</v>
      </c>
      <c r="D287" s="69"/>
      <c r="E287" s="69"/>
      <c r="F287" s="69"/>
      <c r="G287" s="89">
        <f t="shared" si="83"/>
        <v>0</v>
      </c>
      <c r="H287" s="50"/>
      <c r="J287" s="53"/>
      <c r="K287" s="53"/>
      <c r="L287" s="53"/>
      <c r="M287" s="53"/>
      <c r="N287" s="53"/>
      <c r="O287" s="53"/>
      <c r="P287" s="53"/>
      <c r="Q287" s="53"/>
      <c r="R287" s="20"/>
      <c r="S287" s="90">
        <f t="shared" si="80"/>
      </c>
      <c r="T287" s="88">
        <f t="shared" si="81"/>
        <v>0</v>
      </c>
      <c r="U287" s="88">
        <f t="shared" si="82"/>
        <v>0</v>
      </c>
      <c r="V287" s="54"/>
      <c r="W287" s="53"/>
    </row>
    <row r="288" spans="2:23" ht="15" customHeight="1">
      <c r="B288" s="84">
        <v>747</v>
      </c>
      <c r="C288" s="85" t="s">
        <v>593</v>
      </c>
      <c r="D288" s="69"/>
      <c r="E288" s="69"/>
      <c r="F288" s="69"/>
      <c r="G288" s="89">
        <f t="shared" si="83"/>
        <v>0</v>
      </c>
      <c r="H288" s="50"/>
      <c r="J288" s="53"/>
      <c r="K288" s="53"/>
      <c r="L288" s="53"/>
      <c r="M288" s="53"/>
      <c r="N288" s="53"/>
      <c r="O288" s="53"/>
      <c r="P288" s="53"/>
      <c r="Q288" s="53"/>
      <c r="R288" s="20"/>
      <c r="S288" s="90">
        <f t="shared" si="80"/>
      </c>
      <c r="T288" s="88">
        <f t="shared" si="81"/>
        <v>0</v>
      </c>
      <c r="U288" s="88">
        <f t="shared" si="82"/>
        <v>0</v>
      </c>
      <c r="V288" s="54"/>
      <c r="W288" s="53"/>
    </row>
    <row r="289" spans="2:23" ht="15" customHeight="1">
      <c r="B289" s="80">
        <v>75</v>
      </c>
      <c r="C289" s="83" t="s">
        <v>594</v>
      </c>
      <c r="D289" s="80"/>
      <c r="E289" s="80"/>
      <c r="F289" s="80"/>
      <c r="G289" s="60">
        <f>SUM(G290:G293)</f>
        <v>0</v>
      </c>
      <c r="H289" s="98"/>
      <c r="I289" s="96"/>
      <c r="J289" s="94"/>
      <c r="K289" s="94"/>
      <c r="L289" s="94"/>
      <c r="M289" s="94"/>
      <c r="N289" s="94"/>
      <c r="O289" s="94"/>
      <c r="P289" s="94"/>
      <c r="Q289" s="94"/>
      <c r="R289" s="97"/>
      <c r="S289" s="91" t="str">
        <f>_xlfn.IFERROR(SUM(T289/G289),"0%")</f>
        <v>0%</v>
      </c>
      <c r="T289" s="60">
        <f>SUM(T290:T293)</f>
        <v>0</v>
      </c>
      <c r="U289" s="60">
        <f>SUM(U290:U293)</f>
        <v>0</v>
      </c>
      <c r="V289" s="60">
        <f>SUM(V290:V293)</f>
        <v>0</v>
      </c>
      <c r="W289" s="94"/>
    </row>
    <row r="290" spans="2:23" ht="15" customHeight="1">
      <c r="B290" s="84">
        <v>751</v>
      </c>
      <c r="C290" s="85" t="s">
        <v>595</v>
      </c>
      <c r="D290" s="69"/>
      <c r="E290" s="69"/>
      <c r="F290" s="69"/>
      <c r="G290" s="89">
        <f>SUM(E290*F290)</f>
        <v>0</v>
      </c>
      <c r="H290" s="36"/>
      <c r="J290" s="53"/>
      <c r="K290" s="53"/>
      <c r="L290" s="53"/>
      <c r="M290" s="53"/>
      <c r="N290" s="53"/>
      <c r="O290" s="53"/>
      <c r="P290" s="53"/>
      <c r="Q290" s="53"/>
      <c r="R290" s="20"/>
      <c r="S290" s="90">
        <f>_xlfn.IFERROR(SUM(SUM(J290:Q290)-V290)/G290,"")</f>
      </c>
      <c r="T290" s="88">
        <f>_xlfn.IFERROR(SUM(J290:Q290),"")</f>
        <v>0</v>
      </c>
      <c r="U290" s="88">
        <f>_xlfn.IFERROR(SUM(G290-T290),"")+V290</f>
        <v>0</v>
      </c>
      <c r="V290" s="54"/>
      <c r="W290" s="53"/>
    </row>
    <row r="291" spans="2:23" ht="15" customHeight="1">
      <c r="B291" s="84">
        <v>752</v>
      </c>
      <c r="C291" s="85" t="s">
        <v>596</v>
      </c>
      <c r="D291" s="69"/>
      <c r="E291" s="69"/>
      <c r="F291" s="69"/>
      <c r="G291" s="89">
        <f>SUM(E291*F291)</f>
        <v>0</v>
      </c>
      <c r="H291" s="50"/>
      <c r="J291" s="53"/>
      <c r="K291" s="53"/>
      <c r="L291" s="53"/>
      <c r="M291" s="53"/>
      <c r="N291" s="53"/>
      <c r="O291" s="53"/>
      <c r="P291" s="53"/>
      <c r="Q291" s="53"/>
      <c r="R291" s="20"/>
      <c r="S291" s="90">
        <f>_xlfn.IFERROR(SUM(SUM(J291:Q291)-V291)/G291,"")</f>
      </c>
      <c r="T291" s="88">
        <f>_xlfn.IFERROR(SUM(J291:Q291),"")</f>
        <v>0</v>
      </c>
      <c r="U291" s="88">
        <f>_xlfn.IFERROR(SUM(G291-T291),"")+V291</f>
        <v>0</v>
      </c>
      <c r="V291" s="54"/>
      <c r="W291" s="53"/>
    </row>
    <row r="292" spans="2:23" ht="15" customHeight="1">
      <c r="B292" s="84">
        <v>753</v>
      </c>
      <c r="C292" s="85" t="s">
        <v>597</v>
      </c>
      <c r="D292" s="69"/>
      <c r="E292" s="69"/>
      <c r="F292" s="69"/>
      <c r="G292" s="89">
        <f>SUM(E292*F292)</f>
        <v>0</v>
      </c>
      <c r="H292" s="50"/>
      <c r="J292" s="53"/>
      <c r="K292" s="53"/>
      <c r="L292" s="53"/>
      <c r="M292" s="53"/>
      <c r="N292" s="53"/>
      <c r="O292" s="53"/>
      <c r="P292" s="53"/>
      <c r="Q292" s="53"/>
      <c r="R292" s="20"/>
      <c r="S292" s="90">
        <f>_xlfn.IFERROR(SUM(SUM(J292:Q292)-V292)/G292,"")</f>
      </c>
      <c r="T292" s="88">
        <f>_xlfn.IFERROR(SUM(J292:Q292),"")</f>
        <v>0</v>
      </c>
      <c r="U292" s="88">
        <f>_xlfn.IFERROR(SUM(G292-T292),"")+V292</f>
        <v>0</v>
      </c>
      <c r="V292" s="54"/>
      <c r="W292" s="53"/>
    </row>
    <row r="293" spans="2:23" ht="15" customHeight="1">
      <c r="B293" s="84">
        <v>754</v>
      </c>
      <c r="C293" s="85" t="s">
        <v>598</v>
      </c>
      <c r="D293" s="69"/>
      <c r="E293" s="69"/>
      <c r="F293" s="69"/>
      <c r="G293" s="89">
        <f>SUM(E293*F293)</f>
        <v>0</v>
      </c>
      <c r="H293" s="50"/>
      <c r="J293" s="53"/>
      <c r="K293" s="53"/>
      <c r="L293" s="53"/>
      <c r="M293" s="53"/>
      <c r="N293" s="53"/>
      <c r="O293" s="53"/>
      <c r="P293" s="53"/>
      <c r="Q293" s="53"/>
      <c r="R293" s="20"/>
      <c r="S293" s="90">
        <f>_xlfn.IFERROR(SUM(SUM(J293:Q293)-V293)/G293,"")</f>
      </c>
      <c r="T293" s="88">
        <f>_xlfn.IFERROR(SUM(J293:Q293),"")</f>
        <v>0</v>
      </c>
      <c r="U293" s="88">
        <f>_xlfn.IFERROR(SUM(G293-T293),"")+V293</f>
        <v>0</v>
      </c>
      <c r="V293" s="54"/>
      <c r="W293" s="53"/>
    </row>
    <row r="294" spans="2:23" ht="15" customHeight="1">
      <c r="B294" s="80">
        <v>8</v>
      </c>
      <c r="C294" s="83" t="s">
        <v>599</v>
      </c>
      <c r="D294" s="80"/>
      <c r="E294" s="80"/>
      <c r="F294" s="80"/>
      <c r="G294" s="60">
        <f>SUM(G295,G304,G310,G318,G324)</f>
        <v>0</v>
      </c>
      <c r="H294" s="98"/>
      <c r="I294" s="96"/>
      <c r="J294" s="94"/>
      <c r="K294" s="94"/>
      <c r="L294" s="94"/>
      <c r="M294" s="94"/>
      <c r="N294" s="94"/>
      <c r="O294" s="94"/>
      <c r="P294" s="94"/>
      <c r="Q294" s="94"/>
      <c r="R294" s="97"/>
      <c r="S294" s="90" t="str">
        <f>_xlfn.IFERROR(SUM(T294/G294),"0%")</f>
        <v>0%</v>
      </c>
      <c r="T294" s="88">
        <f>SUM(T295,T304,T310,T318,T324)</f>
        <v>0</v>
      </c>
      <c r="U294" s="88">
        <f>SUM(U295,U304,U310,U318,U324)</f>
        <v>0</v>
      </c>
      <c r="V294" s="60">
        <f>SUM(V295,V304,V310,V318,V324)</f>
        <v>0</v>
      </c>
      <c r="W294" s="94"/>
    </row>
    <row r="295" spans="2:23" ht="15" customHeight="1">
      <c r="B295" s="80">
        <v>81</v>
      </c>
      <c r="C295" s="83" t="s">
        <v>600</v>
      </c>
      <c r="D295" s="80"/>
      <c r="E295" s="80"/>
      <c r="F295" s="80"/>
      <c r="G295" s="60">
        <f>SUM(G296:G303)</f>
        <v>0</v>
      </c>
      <c r="H295" s="98"/>
      <c r="I295" s="96"/>
      <c r="J295" s="94"/>
      <c r="K295" s="94"/>
      <c r="L295" s="94"/>
      <c r="M295" s="94"/>
      <c r="N295" s="94"/>
      <c r="O295" s="94"/>
      <c r="P295" s="94"/>
      <c r="Q295" s="94"/>
      <c r="R295" s="97"/>
      <c r="S295" s="91" t="str">
        <f>_xlfn.IFERROR(SUM(T295/G295),"0%")</f>
        <v>0%</v>
      </c>
      <c r="T295" s="60">
        <f>SUM(T296:T303)</f>
        <v>0</v>
      </c>
      <c r="U295" s="60">
        <f>SUM(U296:U303)</f>
        <v>0</v>
      </c>
      <c r="V295" s="60">
        <f>SUM(V296:V303)</f>
        <v>0</v>
      </c>
      <c r="W295" s="94"/>
    </row>
    <row r="296" spans="2:23" ht="15" customHeight="1">
      <c r="B296" s="84">
        <v>811</v>
      </c>
      <c r="C296" s="85" t="s">
        <v>601</v>
      </c>
      <c r="D296" s="69"/>
      <c r="E296" s="69"/>
      <c r="F296" s="69"/>
      <c r="G296" s="89">
        <f>SUM(E296*F296)</f>
        <v>0</v>
      </c>
      <c r="H296" s="50"/>
      <c r="J296" s="53"/>
      <c r="K296" s="53"/>
      <c r="L296" s="53"/>
      <c r="M296" s="53"/>
      <c r="N296" s="53"/>
      <c r="O296" s="53"/>
      <c r="P296" s="53"/>
      <c r="Q296" s="53"/>
      <c r="R296" s="20"/>
      <c r="S296" s="90">
        <f aca="true" t="shared" si="84" ref="S296:S303">_xlfn.IFERROR(SUM(SUM(J296:Q296)-V296)/G296,"")</f>
      </c>
      <c r="T296" s="88">
        <f aca="true" t="shared" si="85" ref="T296:T303">_xlfn.IFERROR(SUM(J296:Q296),"")</f>
        <v>0</v>
      </c>
      <c r="U296" s="88">
        <f aca="true" t="shared" si="86" ref="U296:U303">_xlfn.IFERROR(SUM(G296-T296),"")+V296</f>
        <v>0</v>
      </c>
      <c r="V296" s="54"/>
      <c r="W296" s="53"/>
    </row>
    <row r="297" spans="2:23" ht="15" customHeight="1">
      <c r="B297" s="84">
        <v>812</v>
      </c>
      <c r="C297" s="85" t="s">
        <v>602</v>
      </c>
      <c r="D297" s="69"/>
      <c r="E297" s="69"/>
      <c r="F297" s="69"/>
      <c r="G297" s="89">
        <f aca="true" t="shared" si="87" ref="G297:G303">SUM(E297*F297)</f>
        <v>0</v>
      </c>
      <c r="H297" s="50"/>
      <c r="J297" s="53"/>
      <c r="K297" s="53"/>
      <c r="L297" s="53"/>
      <c r="M297" s="53"/>
      <c r="N297" s="53"/>
      <c r="O297" s="53"/>
      <c r="P297" s="53"/>
      <c r="Q297" s="53"/>
      <c r="R297" s="20"/>
      <c r="S297" s="90">
        <f t="shared" si="84"/>
      </c>
      <c r="T297" s="88">
        <f t="shared" si="85"/>
        <v>0</v>
      </c>
      <c r="U297" s="88">
        <f t="shared" si="86"/>
        <v>0</v>
      </c>
      <c r="V297" s="54"/>
      <c r="W297" s="53"/>
    </row>
    <row r="298" spans="2:23" ht="15" customHeight="1">
      <c r="B298" s="84">
        <v>813</v>
      </c>
      <c r="C298" s="85" t="s">
        <v>603</v>
      </c>
      <c r="D298" s="69"/>
      <c r="E298" s="69"/>
      <c r="F298" s="69"/>
      <c r="G298" s="89">
        <f t="shared" si="87"/>
        <v>0</v>
      </c>
      <c r="H298" s="36"/>
      <c r="J298" s="53"/>
      <c r="K298" s="53"/>
      <c r="L298" s="53"/>
      <c r="M298" s="53"/>
      <c r="N298" s="53"/>
      <c r="O298" s="53"/>
      <c r="P298" s="53"/>
      <c r="Q298" s="53"/>
      <c r="R298" s="20"/>
      <c r="S298" s="90">
        <f t="shared" si="84"/>
      </c>
      <c r="T298" s="88">
        <f t="shared" si="85"/>
        <v>0</v>
      </c>
      <c r="U298" s="88">
        <f t="shared" si="86"/>
        <v>0</v>
      </c>
      <c r="V298" s="54"/>
      <c r="W298" s="53"/>
    </row>
    <row r="299" spans="2:23" ht="15" customHeight="1">
      <c r="B299" s="84">
        <v>814</v>
      </c>
      <c r="C299" s="85" t="s">
        <v>604</v>
      </c>
      <c r="D299" s="69"/>
      <c r="E299" s="69"/>
      <c r="F299" s="69"/>
      <c r="G299" s="89">
        <f t="shared" si="87"/>
        <v>0</v>
      </c>
      <c r="H299" s="50"/>
      <c r="J299" s="53"/>
      <c r="K299" s="53"/>
      <c r="L299" s="53"/>
      <c r="M299" s="53"/>
      <c r="N299" s="53"/>
      <c r="O299" s="53"/>
      <c r="P299" s="53"/>
      <c r="Q299" s="53"/>
      <c r="R299" s="20"/>
      <c r="S299" s="90">
        <f t="shared" si="84"/>
      </c>
      <c r="T299" s="88">
        <f t="shared" si="85"/>
        <v>0</v>
      </c>
      <c r="U299" s="88">
        <f t="shared" si="86"/>
        <v>0</v>
      </c>
      <c r="V299" s="54"/>
      <c r="W299" s="53"/>
    </row>
    <row r="300" spans="2:23" ht="15" customHeight="1">
      <c r="B300" s="84">
        <v>815</v>
      </c>
      <c r="C300" s="85" t="s">
        <v>605</v>
      </c>
      <c r="D300" s="69"/>
      <c r="E300" s="69"/>
      <c r="F300" s="69"/>
      <c r="G300" s="89">
        <f t="shared" si="87"/>
        <v>0</v>
      </c>
      <c r="H300" s="50"/>
      <c r="J300" s="53"/>
      <c r="K300" s="53"/>
      <c r="L300" s="53"/>
      <c r="M300" s="53"/>
      <c r="N300" s="53"/>
      <c r="O300" s="53"/>
      <c r="P300" s="53"/>
      <c r="Q300" s="53"/>
      <c r="R300" s="20"/>
      <c r="S300" s="90">
        <f t="shared" si="84"/>
      </c>
      <c r="T300" s="88">
        <f t="shared" si="85"/>
        <v>0</v>
      </c>
      <c r="U300" s="88">
        <f t="shared" si="86"/>
        <v>0</v>
      </c>
      <c r="V300" s="54"/>
      <c r="W300" s="53"/>
    </row>
    <row r="301" spans="2:23" ht="15" customHeight="1">
      <c r="B301" s="84">
        <v>816</v>
      </c>
      <c r="C301" s="85" t="s">
        <v>606</v>
      </c>
      <c r="D301" s="69"/>
      <c r="E301" s="69"/>
      <c r="F301" s="69"/>
      <c r="G301" s="89">
        <f t="shared" si="87"/>
        <v>0</v>
      </c>
      <c r="H301" s="50"/>
      <c r="J301" s="53"/>
      <c r="K301" s="53"/>
      <c r="L301" s="53"/>
      <c r="M301" s="53"/>
      <c r="N301" s="53"/>
      <c r="O301" s="53"/>
      <c r="P301" s="53"/>
      <c r="Q301" s="53"/>
      <c r="R301" s="20"/>
      <c r="S301" s="90">
        <f t="shared" si="84"/>
      </c>
      <c r="T301" s="88">
        <f t="shared" si="85"/>
        <v>0</v>
      </c>
      <c r="U301" s="88">
        <f t="shared" si="86"/>
        <v>0</v>
      </c>
      <c r="V301" s="54"/>
      <c r="W301" s="53"/>
    </row>
    <row r="302" spans="2:23" ht="15" customHeight="1">
      <c r="B302" s="84">
        <v>817</v>
      </c>
      <c r="C302" s="85" t="s">
        <v>607</v>
      </c>
      <c r="D302" s="69"/>
      <c r="E302" s="69"/>
      <c r="F302" s="69"/>
      <c r="G302" s="89">
        <f t="shared" si="87"/>
        <v>0</v>
      </c>
      <c r="H302" s="50"/>
      <c r="J302" s="53"/>
      <c r="K302" s="53"/>
      <c r="L302" s="53"/>
      <c r="M302" s="53"/>
      <c r="N302" s="53"/>
      <c r="O302" s="53"/>
      <c r="P302" s="53"/>
      <c r="Q302" s="53"/>
      <c r="R302" s="20"/>
      <c r="S302" s="90">
        <f t="shared" si="84"/>
      </c>
      <c r="T302" s="88">
        <f t="shared" si="85"/>
        <v>0</v>
      </c>
      <c r="U302" s="88">
        <f t="shared" si="86"/>
        <v>0</v>
      </c>
      <c r="V302" s="54"/>
      <c r="W302" s="53"/>
    </row>
    <row r="303" spans="2:23" ht="15" customHeight="1">
      <c r="B303" s="84">
        <v>818</v>
      </c>
      <c r="C303" s="85" t="s">
        <v>608</v>
      </c>
      <c r="D303" s="69"/>
      <c r="E303" s="69"/>
      <c r="F303" s="69"/>
      <c r="G303" s="89">
        <f t="shared" si="87"/>
        <v>0</v>
      </c>
      <c r="H303" s="50"/>
      <c r="J303" s="53"/>
      <c r="K303" s="53"/>
      <c r="L303" s="53"/>
      <c r="M303" s="53"/>
      <c r="N303" s="53"/>
      <c r="O303" s="53"/>
      <c r="P303" s="53"/>
      <c r="Q303" s="53"/>
      <c r="R303" s="20"/>
      <c r="S303" s="90">
        <f t="shared" si="84"/>
      </c>
      <c r="T303" s="88">
        <f t="shared" si="85"/>
        <v>0</v>
      </c>
      <c r="U303" s="88">
        <f t="shared" si="86"/>
        <v>0</v>
      </c>
      <c r="V303" s="54"/>
      <c r="W303" s="53"/>
    </row>
    <row r="304" spans="2:23" ht="15" customHeight="1">
      <c r="B304" s="80">
        <v>82</v>
      </c>
      <c r="C304" s="83" t="s">
        <v>609</v>
      </c>
      <c r="D304" s="80"/>
      <c r="E304" s="80"/>
      <c r="F304" s="80"/>
      <c r="G304" s="60">
        <f>SUM(G305:G309)</f>
        <v>0</v>
      </c>
      <c r="H304" s="99"/>
      <c r="I304" s="96"/>
      <c r="J304" s="94"/>
      <c r="K304" s="94"/>
      <c r="L304" s="94"/>
      <c r="M304" s="94"/>
      <c r="N304" s="94"/>
      <c r="O304" s="94"/>
      <c r="P304" s="94"/>
      <c r="Q304" s="94"/>
      <c r="R304" s="97"/>
      <c r="S304" s="91" t="str">
        <f>_xlfn.IFERROR(SUM(T304/G304),"0%")</f>
        <v>0%</v>
      </c>
      <c r="T304" s="60">
        <f>SUM(T305:T309)</f>
        <v>0</v>
      </c>
      <c r="U304" s="60">
        <f>SUM(U305:U309)</f>
        <v>0</v>
      </c>
      <c r="V304" s="60">
        <f>SUM(V305:V309)</f>
        <v>0</v>
      </c>
      <c r="W304" s="94"/>
    </row>
    <row r="305" spans="2:23" ht="15" customHeight="1">
      <c r="B305" s="84">
        <v>821</v>
      </c>
      <c r="C305" s="85" t="s">
        <v>610</v>
      </c>
      <c r="D305" s="69"/>
      <c r="E305" s="69"/>
      <c r="F305" s="69"/>
      <c r="G305" s="89">
        <f>SUM(E305*F305)</f>
        <v>0</v>
      </c>
      <c r="H305" s="50"/>
      <c r="J305" s="53"/>
      <c r="K305" s="53"/>
      <c r="L305" s="53"/>
      <c r="M305" s="53"/>
      <c r="N305" s="53"/>
      <c r="O305" s="53"/>
      <c r="P305" s="53"/>
      <c r="Q305" s="53"/>
      <c r="R305" s="20"/>
      <c r="S305" s="90">
        <f>_xlfn.IFERROR(SUM(SUM(J305:Q305)-V305)/G305,"")</f>
      </c>
      <c r="T305" s="88">
        <f>_xlfn.IFERROR(SUM(J305:Q305),"")</f>
        <v>0</v>
      </c>
      <c r="U305" s="88">
        <f>_xlfn.IFERROR(SUM(G305-T305),"")+V305</f>
        <v>0</v>
      </c>
      <c r="V305" s="54"/>
      <c r="W305" s="53"/>
    </row>
    <row r="306" spans="2:23" ht="15" customHeight="1">
      <c r="B306" s="84">
        <v>822</v>
      </c>
      <c r="C306" s="85" t="s">
        <v>377</v>
      </c>
      <c r="D306" s="69"/>
      <c r="E306" s="69"/>
      <c r="F306" s="69"/>
      <c r="G306" s="89">
        <f>SUM(E306*F306)</f>
        <v>0</v>
      </c>
      <c r="H306" s="50"/>
      <c r="J306" s="53"/>
      <c r="K306" s="53"/>
      <c r="L306" s="53"/>
      <c r="M306" s="53"/>
      <c r="N306" s="53"/>
      <c r="O306" s="53"/>
      <c r="P306" s="53"/>
      <c r="Q306" s="53"/>
      <c r="R306" s="20"/>
      <c r="S306" s="90">
        <f>_xlfn.IFERROR(SUM(SUM(J306:Q306)-V306)/G306,"")</f>
      </c>
      <c r="T306" s="88">
        <f>_xlfn.IFERROR(SUM(J306:Q306),"")</f>
        <v>0</v>
      </c>
      <c r="U306" s="88">
        <f>_xlfn.IFERROR(SUM(G306-T306),"")+V306</f>
        <v>0</v>
      </c>
      <c r="V306" s="54"/>
      <c r="W306" s="53"/>
    </row>
    <row r="307" spans="2:23" ht="15" customHeight="1">
      <c r="B307" s="84">
        <v>823</v>
      </c>
      <c r="C307" s="85" t="s">
        <v>611</v>
      </c>
      <c r="D307" s="69"/>
      <c r="E307" s="69"/>
      <c r="F307" s="69"/>
      <c r="G307" s="89">
        <f>SUM(E307*F307)</f>
        <v>0</v>
      </c>
      <c r="H307" s="50"/>
      <c r="J307" s="53"/>
      <c r="K307" s="53"/>
      <c r="L307" s="53"/>
      <c r="M307" s="53"/>
      <c r="N307" s="53"/>
      <c r="O307" s="53"/>
      <c r="P307" s="53"/>
      <c r="Q307" s="53"/>
      <c r="R307" s="20"/>
      <c r="S307" s="90">
        <f>_xlfn.IFERROR(SUM(SUM(J307:Q307)-V307)/G307,"")</f>
      </c>
      <c r="T307" s="88">
        <f>_xlfn.IFERROR(SUM(J307:Q307),"")</f>
        <v>0</v>
      </c>
      <c r="U307" s="88">
        <f>_xlfn.IFERROR(SUM(G307-T307),"")+V307</f>
        <v>0</v>
      </c>
      <c r="V307" s="54"/>
      <c r="W307" s="53"/>
    </row>
    <row r="308" spans="2:23" ht="15" customHeight="1">
      <c r="B308" s="84">
        <v>824</v>
      </c>
      <c r="C308" s="85" t="s">
        <v>612</v>
      </c>
      <c r="D308" s="69"/>
      <c r="E308" s="69"/>
      <c r="F308" s="69"/>
      <c r="G308" s="89">
        <f>SUM(E308*F308)</f>
        <v>0</v>
      </c>
      <c r="H308" s="50"/>
      <c r="J308" s="53"/>
      <c r="K308" s="53"/>
      <c r="L308" s="53"/>
      <c r="M308" s="53"/>
      <c r="N308" s="53"/>
      <c r="O308" s="53"/>
      <c r="P308" s="53"/>
      <c r="Q308" s="53"/>
      <c r="R308" s="20"/>
      <c r="S308" s="90">
        <f>_xlfn.IFERROR(SUM(SUM(J308:Q308)-V308)/G308,"")</f>
      </c>
      <c r="T308" s="88">
        <f>_xlfn.IFERROR(SUM(J308:Q308),"")</f>
        <v>0</v>
      </c>
      <c r="U308" s="88">
        <f>_xlfn.IFERROR(SUM(G308-T308),"")+V308</f>
        <v>0</v>
      </c>
      <c r="V308" s="54"/>
      <c r="W308" s="53"/>
    </row>
    <row r="309" spans="2:23" ht="15" customHeight="1">
      <c r="B309" s="84">
        <v>825</v>
      </c>
      <c r="C309" s="85" t="s">
        <v>613</v>
      </c>
      <c r="D309" s="69"/>
      <c r="E309" s="69"/>
      <c r="F309" s="69"/>
      <c r="G309" s="89">
        <f>SUM(E309*F309)</f>
        <v>0</v>
      </c>
      <c r="H309" s="36"/>
      <c r="J309" s="53"/>
      <c r="K309" s="53"/>
      <c r="L309" s="53"/>
      <c r="M309" s="53"/>
      <c r="N309" s="53"/>
      <c r="O309" s="53"/>
      <c r="P309" s="53"/>
      <c r="Q309" s="53"/>
      <c r="R309" s="20"/>
      <c r="S309" s="90">
        <f>_xlfn.IFERROR(SUM(SUM(J309:Q309)-V309)/G309,"")</f>
      </c>
      <c r="T309" s="88">
        <f>_xlfn.IFERROR(SUM(J309:Q309),"")</f>
        <v>0</v>
      </c>
      <c r="U309" s="88">
        <f>_xlfn.IFERROR(SUM(G309-T309),"")+V309</f>
        <v>0</v>
      </c>
      <c r="V309" s="54"/>
      <c r="W309" s="53"/>
    </row>
    <row r="310" spans="2:23" ht="15" customHeight="1">
      <c r="B310" s="80">
        <v>83</v>
      </c>
      <c r="C310" s="83" t="s">
        <v>614</v>
      </c>
      <c r="D310" s="80"/>
      <c r="E310" s="80"/>
      <c r="F310" s="80"/>
      <c r="G310" s="60">
        <f>SUM(G311:G317)</f>
        <v>0</v>
      </c>
      <c r="H310" s="99"/>
      <c r="I310" s="96"/>
      <c r="J310" s="94"/>
      <c r="K310" s="94"/>
      <c r="L310" s="94"/>
      <c r="M310" s="94"/>
      <c r="N310" s="94"/>
      <c r="O310" s="94"/>
      <c r="P310" s="94"/>
      <c r="Q310" s="94"/>
      <c r="R310" s="97"/>
      <c r="S310" s="91" t="str">
        <f>_xlfn.IFERROR(SUM(T310/G310),"0%")</f>
        <v>0%</v>
      </c>
      <c r="T310" s="60">
        <f>SUM(T311:T317)</f>
        <v>0</v>
      </c>
      <c r="U310" s="60">
        <f>SUM(U311:U317)</f>
        <v>0</v>
      </c>
      <c r="V310" s="60">
        <f>SUM(V311:V317)</f>
        <v>0</v>
      </c>
      <c r="W310" s="94"/>
    </row>
    <row r="311" spans="2:23" ht="15" customHeight="1">
      <c r="B311" s="84">
        <v>831</v>
      </c>
      <c r="C311" s="85" t="s">
        <v>615</v>
      </c>
      <c r="D311" s="69"/>
      <c r="E311" s="69"/>
      <c r="F311" s="69"/>
      <c r="G311" s="89">
        <f>SUM(E311*F311)</f>
        <v>0</v>
      </c>
      <c r="H311" s="50"/>
      <c r="J311" s="53"/>
      <c r="K311" s="53"/>
      <c r="L311" s="53"/>
      <c r="M311" s="53"/>
      <c r="N311" s="53"/>
      <c r="O311" s="53"/>
      <c r="P311" s="53"/>
      <c r="Q311" s="53"/>
      <c r="R311" s="20"/>
      <c r="S311" s="90">
        <f aca="true" t="shared" si="88" ref="S311:S317">_xlfn.IFERROR(SUM(SUM(J311:Q311)-V311)/G311,"")</f>
      </c>
      <c r="T311" s="88">
        <f aca="true" t="shared" si="89" ref="T311:T317">_xlfn.IFERROR(SUM(J311:Q311),"")</f>
        <v>0</v>
      </c>
      <c r="U311" s="88">
        <f aca="true" t="shared" si="90" ref="U311:U317">_xlfn.IFERROR(SUM(G311-T311),"")+V311</f>
        <v>0</v>
      </c>
      <c r="V311" s="54"/>
      <c r="W311" s="53"/>
    </row>
    <row r="312" spans="2:23" ht="15" customHeight="1">
      <c r="B312" s="84">
        <v>832</v>
      </c>
      <c r="C312" s="85" t="s">
        <v>616</v>
      </c>
      <c r="D312" s="69"/>
      <c r="E312" s="69"/>
      <c r="F312" s="69"/>
      <c r="G312" s="89">
        <f aca="true" t="shared" si="91" ref="G312:G317">SUM(E312*F312)</f>
        <v>0</v>
      </c>
      <c r="H312" s="50"/>
      <c r="J312" s="53"/>
      <c r="K312" s="53"/>
      <c r="L312" s="53"/>
      <c r="M312" s="53"/>
      <c r="N312" s="53"/>
      <c r="O312" s="53"/>
      <c r="P312" s="53"/>
      <c r="Q312" s="53"/>
      <c r="R312" s="20"/>
      <c r="S312" s="90">
        <f t="shared" si="88"/>
      </c>
      <c r="T312" s="88">
        <f t="shared" si="89"/>
        <v>0</v>
      </c>
      <c r="U312" s="88">
        <f t="shared" si="90"/>
        <v>0</v>
      </c>
      <c r="V312" s="54"/>
      <c r="W312" s="53"/>
    </row>
    <row r="313" spans="2:23" ht="15" customHeight="1">
      <c r="B313" s="84">
        <v>833</v>
      </c>
      <c r="C313" s="85" t="s">
        <v>617</v>
      </c>
      <c r="D313" s="69"/>
      <c r="E313" s="69"/>
      <c r="F313" s="69"/>
      <c r="G313" s="89">
        <f t="shared" si="91"/>
        <v>0</v>
      </c>
      <c r="H313" s="50"/>
      <c r="J313" s="53"/>
      <c r="K313" s="53"/>
      <c r="L313" s="53"/>
      <c r="M313" s="53"/>
      <c r="N313" s="53"/>
      <c r="O313" s="53"/>
      <c r="P313" s="53"/>
      <c r="Q313" s="53"/>
      <c r="R313" s="20"/>
      <c r="S313" s="90">
        <f t="shared" si="88"/>
      </c>
      <c r="T313" s="88">
        <f t="shared" si="89"/>
        <v>0</v>
      </c>
      <c r="U313" s="88">
        <f t="shared" si="90"/>
        <v>0</v>
      </c>
      <c r="V313" s="54"/>
      <c r="W313" s="53"/>
    </row>
    <row r="314" spans="2:23" ht="15" customHeight="1">
      <c r="B314" s="84">
        <v>834</v>
      </c>
      <c r="C314" s="85" t="s">
        <v>618</v>
      </c>
      <c r="D314" s="69"/>
      <c r="E314" s="69"/>
      <c r="F314" s="69"/>
      <c r="G314" s="89">
        <f t="shared" si="91"/>
        <v>0</v>
      </c>
      <c r="H314" s="50"/>
      <c r="J314" s="53"/>
      <c r="K314" s="53"/>
      <c r="L314" s="53"/>
      <c r="M314" s="53"/>
      <c r="N314" s="53"/>
      <c r="O314" s="53"/>
      <c r="P314" s="53"/>
      <c r="Q314" s="53"/>
      <c r="R314" s="20"/>
      <c r="S314" s="90">
        <f t="shared" si="88"/>
      </c>
      <c r="T314" s="88">
        <f t="shared" si="89"/>
        <v>0</v>
      </c>
      <c r="U314" s="88">
        <f t="shared" si="90"/>
        <v>0</v>
      </c>
      <c r="V314" s="54"/>
      <c r="W314" s="53"/>
    </row>
    <row r="315" spans="2:23" ht="15" customHeight="1">
      <c r="B315" s="84">
        <v>835</v>
      </c>
      <c r="C315" s="85" t="s">
        <v>619</v>
      </c>
      <c r="D315" s="69"/>
      <c r="E315" s="69"/>
      <c r="F315" s="69"/>
      <c r="G315" s="89">
        <f t="shared" si="91"/>
        <v>0</v>
      </c>
      <c r="H315" s="50"/>
      <c r="J315" s="53"/>
      <c r="K315" s="53"/>
      <c r="L315" s="53"/>
      <c r="M315" s="53"/>
      <c r="N315" s="53"/>
      <c r="O315" s="53"/>
      <c r="P315" s="53"/>
      <c r="Q315" s="53"/>
      <c r="R315" s="20"/>
      <c r="S315" s="90">
        <f t="shared" si="88"/>
      </c>
      <c r="T315" s="88">
        <f t="shared" si="89"/>
        <v>0</v>
      </c>
      <c r="U315" s="88">
        <f t="shared" si="90"/>
        <v>0</v>
      </c>
      <c r="V315" s="54"/>
      <c r="W315" s="53"/>
    </row>
    <row r="316" spans="2:23" ht="15" customHeight="1">
      <c r="B316" s="86">
        <v>84</v>
      </c>
      <c r="C316" s="87" t="s">
        <v>620</v>
      </c>
      <c r="D316" s="69"/>
      <c r="E316" s="69"/>
      <c r="F316" s="69"/>
      <c r="G316" s="89">
        <f t="shared" si="91"/>
        <v>0</v>
      </c>
      <c r="H316" s="50"/>
      <c r="J316" s="55"/>
      <c r="K316" s="55"/>
      <c r="L316" s="55"/>
      <c r="M316" s="55"/>
      <c r="N316" s="55"/>
      <c r="O316" s="55"/>
      <c r="P316" s="55"/>
      <c r="Q316" s="55"/>
      <c r="R316" s="20"/>
      <c r="S316" s="90">
        <f t="shared" si="88"/>
      </c>
      <c r="T316" s="88">
        <f t="shared" si="89"/>
        <v>0</v>
      </c>
      <c r="U316" s="88">
        <f t="shared" si="90"/>
        <v>0</v>
      </c>
      <c r="V316" s="56"/>
      <c r="W316" s="55"/>
    </row>
    <row r="317" spans="2:23" ht="15" customHeight="1">
      <c r="B317" s="86">
        <v>85</v>
      </c>
      <c r="C317" s="87" t="s">
        <v>621</v>
      </c>
      <c r="D317" s="69"/>
      <c r="E317" s="69"/>
      <c r="F317" s="69"/>
      <c r="G317" s="89">
        <f t="shared" si="91"/>
        <v>0</v>
      </c>
      <c r="H317" s="50"/>
      <c r="J317" s="55"/>
      <c r="K317" s="55"/>
      <c r="L317" s="55"/>
      <c r="M317" s="55"/>
      <c r="N317" s="55"/>
      <c r="O317" s="55"/>
      <c r="P317" s="55"/>
      <c r="Q317" s="55"/>
      <c r="R317" s="20"/>
      <c r="S317" s="90">
        <f t="shared" si="88"/>
      </c>
      <c r="T317" s="88">
        <f t="shared" si="89"/>
        <v>0</v>
      </c>
      <c r="U317" s="88">
        <f t="shared" si="90"/>
        <v>0</v>
      </c>
      <c r="V317" s="56"/>
      <c r="W317" s="55"/>
    </row>
    <row r="318" spans="2:23" ht="15" customHeight="1">
      <c r="B318" s="80">
        <v>86</v>
      </c>
      <c r="C318" s="83" t="s">
        <v>622</v>
      </c>
      <c r="D318" s="80"/>
      <c r="E318" s="80"/>
      <c r="F318" s="80"/>
      <c r="G318" s="60">
        <f>SUM(G319:G323)</f>
        <v>0</v>
      </c>
      <c r="H318" s="99"/>
      <c r="I318" s="96"/>
      <c r="J318" s="94"/>
      <c r="K318" s="94"/>
      <c r="L318" s="94"/>
      <c r="M318" s="94"/>
      <c r="N318" s="94"/>
      <c r="O318" s="94"/>
      <c r="P318" s="94"/>
      <c r="Q318" s="94"/>
      <c r="R318" s="97"/>
      <c r="S318" s="91" t="str">
        <f>_xlfn.IFERROR(SUM(T318/G318),"0%")</f>
        <v>0%</v>
      </c>
      <c r="T318" s="60">
        <f>SUM(T319:T323)</f>
        <v>0</v>
      </c>
      <c r="U318" s="60">
        <f>SUM(U319:U323)</f>
        <v>0</v>
      </c>
      <c r="V318" s="60">
        <f>SUM(V319:V323)</f>
        <v>0</v>
      </c>
      <c r="W318" s="94"/>
    </row>
    <row r="319" spans="2:23" ht="15" customHeight="1">
      <c r="B319" s="84">
        <v>861</v>
      </c>
      <c r="C319" s="85" t="s">
        <v>623</v>
      </c>
      <c r="D319" s="69"/>
      <c r="E319" s="69"/>
      <c r="F319" s="69"/>
      <c r="G319" s="89">
        <f>SUM(E319*F319)</f>
        <v>0</v>
      </c>
      <c r="H319" s="50"/>
      <c r="J319" s="53"/>
      <c r="K319" s="53"/>
      <c r="L319" s="53"/>
      <c r="M319" s="53"/>
      <c r="N319" s="53"/>
      <c r="O319" s="53"/>
      <c r="P319" s="53"/>
      <c r="Q319" s="53"/>
      <c r="R319" s="20"/>
      <c r="S319" s="90">
        <f>_xlfn.IFERROR(SUM(SUM(J319:Q319)-V319)/G319,"")</f>
      </c>
      <c r="T319" s="88">
        <f>_xlfn.IFERROR(SUM(J319:Q319),"")</f>
        <v>0</v>
      </c>
      <c r="U319" s="88">
        <f>_xlfn.IFERROR(SUM(G319-T319),"")+V319</f>
        <v>0</v>
      </c>
      <c r="V319" s="54"/>
      <c r="W319" s="53"/>
    </row>
    <row r="320" spans="2:23" ht="15" customHeight="1">
      <c r="B320" s="84">
        <v>862</v>
      </c>
      <c r="C320" s="85" t="s">
        <v>624</v>
      </c>
      <c r="D320" s="69"/>
      <c r="E320" s="69"/>
      <c r="F320" s="69"/>
      <c r="G320" s="89">
        <f>SUM(E320*F320)</f>
        <v>0</v>
      </c>
      <c r="H320" s="50"/>
      <c r="J320" s="53"/>
      <c r="K320" s="53"/>
      <c r="L320" s="53"/>
      <c r="M320" s="53"/>
      <c r="N320" s="53"/>
      <c r="O320" s="53"/>
      <c r="P320" s="53"/>
      <c r="Q320" s="53"/>
      <c r="R320" s="20"/>
      <c r="S320" s="90">
        <f>_xlfn.IFERROR(SUM(SUM(J320:Q320)-V320)/G320,"")</f>
      </c>
      <c r="T320" s="88">
        <f>_xlfn.IFERROR(SUM(J320:Q320),"")</f>
        <v>0</v>
      </c>
      <c r="U320" s="88">
        <f>_xlfn.IFERROR(SUM(G320-T320),"")+V320</f>
        <v>0</v>
      </c>
      <c r="V320" s="54"/>
      <c r="W320" s="53"/>
    </row>
    <row r="321" spans="2:23" ht="15" customHeight="1">
      <c r="B321" s="84">
        <v>863</v>
      </c>
      <c r="C321" s="85" t="s">
        <v>625</v>
      </c>
      <c r="D321" s="69"/>
      <c r="E321" s="69"/>
      <c r="F321" s="69"/>
      <c r="G321" s="89">
        <f>SUM(E321*F321)</f>
        <v>0</v>
      </c>
      <c r="H321" s="50"/>
      <c r="J321" s="53"/>
      <c r="K321" s="53"/>
      <c r="L321" s="53"/>
      <c r="M321" s="53"/>
      <c r="N321" s="53"/>
      <c r="O321" s="53"/>
      <c r="P321" s="53"/>
      <c r="Q321" s="53"/>
      <c r="R321" s="20"/>
      <c r="S321" s="90">
        <f>_xlfn.IFERROR(SUM(SUM(J321:Q321)-V321)/G321,"")</f>
      </c>
      <c r="T321" s="88">
        <f>_xlfn.IFERROR(SUM(J321:Q321),"")</f>
        <v>0</v>
      </c>
      <c r="U321" s="88">
        <f>_xlfn.IFERROR(SUM(G321-T321),"")+V321</f>
        <v>0</v>
      </c>
      <c r="V321" s="54"/>
      <c r="W321" s="53"/>
    </row>
    <row r="322" spans="2:23" ht="15" customHeight="1">
      <c r="B322" s="84">
        <v>864</v>
      </c>
      <c r="C322" s="85" t="s">
        <v>626</v>
      </c>
      <c r="D322" s="69"/>
      <c r="E322" s="69"/>
      <c r="F322" s="69"/>
      <c r="G322" s="89">
        <f>SUM(E322*F322)</f>
        <v>0</v>
      </c>
      <c r="H322" s="50"/>
      <c r="J322" s="53"/>
      <c r="K322" s="53"/>
      <c r="L322" s="53"/>
      <c r="M322" s="53"/>
      <c r="N322" s="53"/>
      <c r="O322" s="53"/>
      <c r="P322" s="53"/>
      <c r="Q322" s="53"/>
      <c r="R322" s="20"/>
      <c r="S322" s="90">
        <f>_xlfn.IFERROR(SUM(SUM(J322:Q322)-V322)/G322,"")</f>
      </c>
      <c r="T322" s="88">
        <f>_xlfn.IFERROR(SUM(J322:Q322),"")</f>
        <v>0</v>
      </c>
      <c r="U322" s="88">
        <f>_xlfn.IFERROR(SUM(G322-T322),"")+V322</f>
        <v>0</v>
      </c>
      <c r="V322" s="54"/>
      <c r="W322" s="53"/>
    </row>
    <row r="323" spans="2:23" ht="15" customHeight="1">
      <c r="B323" s="84">
        <v>865</v>
      </c>
      <c r="C323" s="85" t="s">
        <v>627</v>
      </c>
      <c r="D323" s="69"/>
      <c r="E323" s="69"/>
      <c r="F323" s="69"/>
      <c r="G323" s="89">
        <f>SUM(E323*F323)</f>
        <v>0</v>
      </c>
      <c r="H323" s="50"/>
      <c r="J323" s="53"/>
      <c r="K323" s="53"/>
      <c r="L323" s="53"/>
      <c r="M323" s="53"/>
      <c r="N323" s="53"/>
      <c r="O323" s="53"/>
      <c r="P323" s="53"/>
      <c r="Q323" s="53"/>
      <c r="R323" s="20"/>
      <c r="S323" s="90">
        <f>_xlfn.IFERROR(SUM(SUM(J323:Q323)-V323)/G323,"")</f>
      </c>
      <c r="T323" s="88">
        <f>_xlfn.IFERROR(SUM(J323:Q323),"")</f>
        <v>0</v>
      </c>
      <c r="U323" s="88">
        <f>_xlfn.IFERROR(SUM(G323-T323),"")+V323</f>
        <v>0</v>
      </c>
      <c r="V323" s="54"/>
      <c r="W323" s="53"/>
    </row>
    <row r="324" spans="2:23" ht="15" customHeight="1">
      <c r="B324" s="80">
        <v>87</v>
      </c>
      <c r="C324" s="83" t="s">
        <v>628</v>
      </c>
      <c r="D324" s="80"/>
      <c r="E324" s="80"/>
      <c r="F324" s="80"/>
      <c r="G324" s="60">
        <f>SUM(G325:G328)</f>
        <v>0</v>
      </c>
      <c r="H324" s="98"/>
      <c r="I324" s="96"/>
      <c r="J324" s="94"/>
      <c r="K324" s="94"/>
      <c r="L324" s="94"/>
      <c r="M324" s="94"/>
      <c r="N324" s="94"/>
      <c r="O324" s="94"/>
      <c r="P324" s="94"/>
      <c r="Q324" s="94"/>
      <c r="R324" s="97"/>
      <c r="S324" s="91" t="str">
        <f>_xlfn.IFERROR(SUM(T324/G324),"0%")</f>
        <v>0%</v>
      </c>
      <c r="T324" s="60">
        <f>SUM(T325:T328)</f>
        <v>0</v>
      </c>
      <c r="U324" s="60">
        <f>SUM(U325:U328)</f>
        <v>0</v>
      </c>
      <c r="V324" s="60">
        <f>SUM(V325:V328)</f>
        <v>0</v>
      </c>
      <c r="W324" s="94"/>
    </row>
    <row r="325" spans="2:23" ht="15" customHeight="1">
      <c r="B325" s="84">
        <v>871</v>
      </c>
      <c r="C325" s="85" t="s">
        <v>629</v>
      </c>
      <c r="D325" s="69"/>
      <c r="E325" s="69"/>
      <c r="F325" s="69"/>
      <c r="G325" s="89">
        <f>SUM(E325*F325)</f>
        <v>0</v>
      </c>
      <c r="H325" s="36"/>
      <c r="J325" s="53"/>
      <c r="K325" s="53"/>
      <c r="L325" s="53"/>
      <c r="M325" s="53"/>
      <c r="N325" s="53"/>
      <c r="O325" s="53"/>
      <c r="P325" s="53"/>
      <c r="Q325" s="53"/>
      <c r="R325" s="20"/>
      <c r="S325" s="90">
        <f>_xlfn.IFERROR(SUM(SUM(J325:Q325)-V325)/G325,"")</f>
      </c>
      <c r="T325" s="88">
        <f>_xlfn.IFERROR(SUM(J325:Q325),"")</f>
        <v>0</v>
      </c>
      <c r="U325" s="88">
        <f>_xlfn.IFERROR(SUM(G325-T325),"")+V325</f>
        <v>0</v>
      </c>
      <c r="V325" s="54"/>
      <c r="W325" s="53"/>
    </row>
    <row r="326" spans="2:23" ht="15" customHeight="1">
      <c r="B326" s="84">
        <v>872</v>
      </c>
      <c r="C326" s="85" t="s">
        <v>630</v>
      </c>
      <c r="D326" s="69"/>
      <c r="E326" s="69"/>
      <c r="F326" s="69"/>
      <c r="G326" s="89">
        <f>SUM(E326*F326)</f>
        <v>0</v>
      </c>
      <c r="H326" s="50"/>
      <c r="J326" s="53"/>
      <c r="K326" s="53"/>
      <c r="L326" s="53"/>
      <c r="M326" s="53"/>
      <c r="N326" s="53"/>
      <c r="O326" s="53"/>
      <c r="P326" s="53"/>
      <c r="Q326" s="53"/>
      <c r="R326" s="20"/>
      <c r="S326" s="90">
        <f>_xlfn.IFERROR(SUM(SUM(J326:Q326)-V326)/G326,"")</f>
      </c>
      <c r="T326" s="88">
        <f>_xlfn.IFERROR(SUM(J326:Q326),"")</f>
        <v>0</v>
      </c>
      <c r="U326" s="88">
        <f>_xlfn.IFERROR(SUM(G326-T326),"")+V326</f>
        <v>0</v>
      </c>
      <c r="V326" s="54"/>
      <c r="W326" s="53"/>
    </row>
    <row r="327" spans="2:23" ht="15" customHeight="1">
      <c r="B327" s="84">
        <v>873</v>
      </c>
      <c r="C327" s="85" t="s">
        <v>631</v>
      </c>
      <c r="D327" s="69"/>
      <c r="E327" s="69"/>
      <c r="F327" s="69"/>
      <c r="G327" s="89">
        <f>SUM(E327*F327)</f>
        <v>0</v>
      </c>
      <c r="H327" s="50"/>
      <c r="J327" s="53"/>
      <c r="K327" s="53"/>
      <c r="L327" s="53"/>
      <c r="M327" s="53"/>
      <c r="N327" s="53"/>
      <c r="O327" s="53"/>
      <c r="P327" s="53"/>
      <c r="Q327" s="53"/>
      <c r="R327" s="20"/>
      <c r="S327" s="90">
        <f>_xlfn.IFERROR(SUM(SUM(J327:Q327)-V327)/G327,"")</f>
      </c>
      <c r="T327" s="88">
        <f>_xlfn.IFERROR(SUM(J327:Q327),"")</f>
        <v>0</v>
      </c>
      <c r="U327" s="88">
        <f>_xlfn.IFERROR(SUM(G327-T327),"")+V327</f>
        <v>0</v>
      </c>
      <c r="V327" s="54"/>
      <c r="W327" s="53"/>
    </row>
    <row r="328" spans="2:23" ht="15" customHeight="1">
      <c r="B328" s="84">
        <v>874</v>
      </c>
      <c r="C328" s="85" t="s">
        <v>632</v>
      </c>
      <c r="D328" s="69"/>
      <c r="E328" s="69"/>
      <c r="F328" s="69"/>
      <c r="G328" s="89">
        <f>SUM(E328*F328)</f>
        <v>0</v>
      </c>
      <c r="H328" s="50"/>
      <c r="J328" s="53"/>
      <c r="K328" s="53"/>
      <c r="L328" s="53"/>
      <c r="M328" s="53"/>
      <c r="N328" s="53"/>
      <c r="O328" s="53"/>
      <c r="P328" s="53"/>
      <c r="Q328" s="53"/>
      <c r="R328" s="20"/>
      <c r="S328" s="90">
        <f>_xlfn.IFERROR(SUM(SUM(J328:Q328)-V328)/G328,"")</f>
      </c>
      <c r="T328" s="88">
        <f>_xlfn.IFERROR(SUM(J328:Q328),"")</f>
        <v>0</v>
      </c>
      <c r="U328" s="88">
        <f>_xlfn.IFERROR(SUM(G328-T328),"")+V328</f>
        <v>0</v>
      </c>
      <c r="V328" s="54"/>
      <c r="W328" s="53"/>
    </row>
    <row r="329" spans="2:23" ht="15" customHeight="1">
      <c r="B329" s="80">
        <v>9</v>
      </c>
      <c r="C329" s="83" t="s">
        <v>633</v>
      </c>
      <c r="D329" s="80"/>
      <c r="E329" s="80"/>
      <c r="F329" s="80"/>
      <c r="G329" s="60">
        <f>SUM(G330,G338,G345,G350)</f>
        <v>0</v>
      </c>
      <c r="H329" s="98"/>
      <c r="I329" s="96"/>
      <c r="J329" s="94"/>
      <c r="K329" s="94"/>
      <c r="L329" s="94"/>
      <c r="M329" s="94"/>
      <c r="N329" s="94"/>
      <c r="O329" s="94"/>
      <c r="P329" s="94"/>
      <c r="Q329" s="94"/>
      <c r="R329" s="97"/>
      <c r="S329" s="90" t="str">
        <f>_xlfn.IFERROR(SUM(T329/G329),"0%")</f>
        <v>0%</v>
      </c>
      <c r="T329" s="88">
        <f>SUM(T330,T338,T345,T350)</f>
        <v>0</v>
      </c>
      <c r="U329" s="88">
        <f>SUM(U330,U338,U345,U350)</f>
        <v>0</v>
      </c>
      <c r="V329" s="60">
        <f>SUM(V350,V345,V338,V330)</f>
        <v>0</v>
      </c>
      <c r="W329" s="94"/>
    </row>
    <row r="330" spans="2:23" ht="15" customHeight="1">
      <c r="B330" s="80">
        <v>91</v>
      </c>
      <c r="C330" s="83" t="s">
        <v>634</v>
      </c>
      <c r="D330" s="80"/>
      <c r="E330" s="80"/>
      <c r="F330" s="80"/>
      <c r="G330" s="60">
        <f>SUM(G331:G337)</f>
        <v>0</v>
      </c>
      <c r="H330" s="99"/>
      <c r="I330" s="96"/>
      <c r="J330" s="94"/>
      <c r="K330" s="94"/>
      <c r="L330" s="94"/>
      <c r="M330" s="94"/>
      <c r="N330" s="94"/>
      <c r="O330" s="94"/>
      <c r="P330" s="94"/>
      <c r="Q330" s="94"/>
      <c r="R330" s="97"/>
      <c r="S330" s="91" t="str">
        <f>_xlfn.IFERROR(SUM(T330/G330),"0%")</f>
        <v>0%</v>
      </c>
      <c r="T330" s="60">
        <f>SUM(T331:T337)</f>
        <v>0</v>
      </c>
      <c r="U330" s="60">
        <f>SUM(U331:U337)</f>
        <v>0</v>
      </c>
      <c r="V330" s="60">
        <f>SUM(V331:V337)</f>
        <v>0</v>
      </c>
      <c r="W330" s="94"/>
    </row>
    <row r="331" spans="2:23" ht="15" customHeight="1">
      <c r="B331" s="84">
        <v>911</v>
      </c>
      <c r="C331" s="85" t="s">
        <v>635</v>
      </c>
      <c r="D331" s="69"/>
      <c r="E331" s="69"/>
      <c r="F331" s="69"/>
      <c r="G331" s="89">
        <f>SUM(E331*F331)</f>
        <v>0</v>
      </c>
      <c r="H331" s="50"/>
      <c r="J331" s="53"/>
      <c r="K331" s="53"/>
      <c r="L331" s="53"/>
      <c r="M331" s="53"/>
      <c r="N331" s="53"/>
      <c r="O331" s="53"/>
      <c r="P331" s="53"/>
      <c r="Q331" s="53"/>
      <c r="R331" s="20"/>
      <c r="S331" s="90">
        <f aca="true" t="shared" si="92" ref="S331:S337">_xlfn.IFERROR(SUM(SUM(J331:Q331)-V331)/G331,"")</f>
      </c>
      <c r="T331" s="88">
        <f aca="true" t="shared" si="93" ref="T331:T337">_xlfn.IFERROR(SUM(J331:Q331),"")</f>
        <v>0</v>
      </c>
      <c r="U331" s="88">
        <f aca="true" t="shared" si="94" ref="U331:U337">_xlfn.IFERROR(SUM(G331-T331),"")+V331</f>
        <v>0</v>
      </c>
      <c r="V331" s="54"/>
      <c r="W331" s="53"/>
    </row>
    <row r="332" spans="2:23" ht="15" customHeight="1">
      <c r="B332" s="84">
        <v>912</v>
      </c>
      <c r="C332" s="85" t="s">
        <v>636</v>
      </c>
      <c r="D332" s="69"/>
      <c r="E332" s="69"/>
      <c r="F332" s="69"/>
      <c r="G332" s="89">
        <f aca="true" t="shared" si="95" ref="G332:G337">SUM(E332*F332)</f>
        <v>0</v>
      </c>
      <c r="H332" s="50"/>
      <c r="J332" s="53"/>
      <c r="K332" s="53"/>
      <c r="L332" s="53"/>
      <c r="M332" s="53"/>
      <c r="N332" s="53"/>
      <c r="O332" s="53"/>
      <c r="P332" s="53"/>
      <c r="Q332" s="53"/>
      <c r="R332" s="20"/>
      <c r="S332" s="90">
        <f t="shared" si="92"/>
      </c>
      <c r="T332" s="88">
        <f t="shared" si="93"/>
        <v>0</v>
      </c>
      <c r="U332" s="88">
        <f t="shared" si="94"/>
        <v>0</v>
      </c>
      <c r="V332" s="54"/>
      <c r="W332" s="53"/>
    </row>
    <row r="333" spans="2:23" ht="15" customHeight="1">
      <c r="B333" s="84">
        <v>913</v>
      </c>
      <c r="C333" s="85" t="s">
        <v>637</v>
      </c>
      <c r="D333" s="69"/>
      <c r="E333" s="69"/>
      <c r="F333" s="69"/>
      <c r="G333" s="89">
        <f t="shared" si="95"/>
        <v>0</v>
      </c>
      <c r="H333" s="50"/>
      <c r="J333" s="53"/>
      <c r="K333" s="53"/>
      <c r="L333" s="53"/>
      <c r="M333" s="53"/>
      <c r="N333" s="53"/>
      <c r="O333" s="53"/>
      <c r="P333" s="53"/>
      <c r="Q333" s="53"/>
      <c r="R333" s="20"/>
      <c r="S333" s="90">
        <f t="shared" si="92"/>
      </c>
      <c r="T333" s="88">
        <f t="shared" si="93"/>
        <v>0</v>
      </c>
      <c r="U333" s="88">
        <f t="shared" si="94"/>
        <v>0</v>
      </c>
      <c r="V333" s="54"/>
      <c r="W333" s="53"/>
    </row>
    <row r="334" spans="2:23" ht="15" customHeight="1">
      <c r="B334" s="84">
        <v>914</v>
      </c>
      <c r="C334" s="85" t="s">
        <v>638</v>
      </c>
      <c r="D334" s="69"/>
      <c r="E334" s="69"/>
      <c r="F334" s="69"/>
      <c r="G334" s="89">
        <f t="shared" si="95"/>
        <v>0</v>
      </c>
      <c r="H334" s="50"/>
      <c r="J334" s="53"/>
      <c r="K334" s="53"/>
      <c r="L334" s="53"/>
      <c r="M334" s="53"/>
      <c r="N334" s="53"/>
      <c r="O334" s="53"/>
      <c r="P334" s="53"/>
      <c r="Q334" s="53"/>
      <c r="R334" s="20"/>
      <c r="S334" s="90">
        <f t="shared" si="92"/>
      </c>
      <c r="T334" s="88">
        <f t="shared" si="93"/>
        <v>0</v>
      </c>
      <c r="U334" s="88">
        <f t="shared" si="94"/>
        <v>0</v>
      </c>
      <c r="V334" s="54"/>
      <c r="W334" s="53"/>
    </row>
    <row r="335" spans="2:23" ht="15" customHeight="1">
      <c r="B335" s="84">
        <v>915</v>
      </c>
      <c r="C335" s="85" t="s">
        <v>639</v>
      </c>
      <c r="D335" s="69"/>
      <c r="E335" s="69"/>
      <c r="F335" s="69"/>
      <c r="G335" s="89">
        <f t="shared" si="95"/>
        <v>0</v>
      </c>
      <c r="H335" s="50"/>
      <c r="J335" s="53"/>
      <c r="K335" s="53"/>
      <c r="L335" s="53"/>
      <c r="M335" s="53"/>
      <c r="N335" s="53"/>
      <c r="O335" s="53"/>
      <c r="P335" s="53"/>
      <c r="Q335" s="53"/>
      <c r="R335" s="20"/>
      <c r="S335" s="90">
        <f t="shared" si="92"/>
      </c>
      <c r="T335" s="88">
        <f t="shared" si="93"/>
        <v>0</v>
      </c>
      <c r="U335" s="88">
        <f t="shared" si="94"/>
        <v>0</v>
      </c>
      <c r="V335" s="54"/>
      <c r="W335" s="53"/>
    </row>
    <row r="336" spans="2:23" ht="15" customHeight="1">
      <c r="B336" s="84">
        <v>916</v>
      </c>
      <c r="C336" s="85" t="s">
        <v>640</v>
      </c>
      <c r="D336" s="69"/>
      <c r="E336" s="69"/>
      <c r="F336" s="69"/>
      <c r="G336" s="89">
        <f t="shared" si="95"/>
        <v>0</v>
      </c>
      <c r="J336" s="53"/>
      <c r="K336" s="53"/>
      <c r="L336" s="53"/>
      <c r="M336" s="53"/>
      <c r="N336" s="53"/>
      <c r="O336" s="53"/>
      <c r="P336" s="53"/>
      <c r="Q336" s="53"/>
      <c r="R336" s="20"/>
      <c r="S336" s="90">
        <f t="shared" si="92"/>
      </c>
      <c r="T336" s="88">
        <f t="shared" si="93"/>
        <v>0</v>
      </c>
      <c r="U336" s="88">
        <f t="shared" si="94"/>
        <v>0</v>
      </c>
      <c r="V336" s="54"/>
      <c r="W336" s="53"/>
    </row>
    <row r="337" spans="2:23" ht="15" customHeight="1">
      <c r="B337" s="84">
        <v>917</v>
      </c>
      <c r="C337" s="85" t="s">
        <v>641</v>
      </c>
      <c r="D337" s="69"/>
      <c r="E337" s="69"/>
      <c r="F337" s="69"/>
      <c r="G337" s="89">
        <f t="shared" si="95"/>
        <v>0</v>
      </c>
      <c r="J337" s="53"/>
      <c r="K337" s="53"/>
      <c r="L337" s="53"/>
      <c r="M337" s="53"/>
      <c r="N337" s="53"/>
      <c r="O337" s="53"/>
      <c r="P337" s="53"/>
      <c r="Q337" s="53"/>
      <c r="R337" s="20"/>
      <c r="S337" s="90">
        <f t="shared" si="92"/>
      </c>
      <c r="T337" s="88">
        <f t="shared" si="93"/>
        <v>0</v>
      </c>
      <c r="U337" s="88">
        <f t="shared" si="94"/>
        <v>0</v>
      </c>
      <c r="V337" s="54"/>
      <c r="W337" s="53"/>
    </row>
    <row r="338" spans="2:23" ht="15" customHeight="1">
      <c r="B338" s="80">
        <v>92</v>
      </c>
      <c r="C338" s="83" t="s">
        <v>642</v>
      </c>
      <c r="D338" s="80"/>
      <c r="E338" s="80"/>
      <c r="F338" s="80"/>
      <c r="G338" s="60">
        <f>SUM(G339:G344)</f>
        <v>0</v>
      </c>
      <c r="H338" s="100"/>
      <c r="I338" s="96"/>
      <c r="J338" s="94"/>
      <c r="K338" s="94"/>
      <c r="L338" s="94"/>
      <c r="M338" s="94"/>
      <c r="N338" s="94"/>
      <c r="O338" s="94"/>
      <c r="P338" s="94"/>
      <c r="Q338" s="94"/>
      <c r="R338" s="97"/>
      <c r="S338" s="91" t="str">
        <f>_xlfn.IFERROR(SUM(T338/G338),"0%")</f>
        <v>0%</v>
      </c>
      <c r="T338" s="60">
        <f>SUM(T339:T344)</f>
        <v>0</v>
      </c>
      <c r="U338" s="60">
        <f>SUM(U339:U344)</f>
        <v>0</v>
      </c>
      <c r="V338" s="60">
        <f>SUM(V339:V344)</f>
        <v>0</v>
      </c>
      <c r="W338" s="94"/>
    </row>
    <row r="339" spans="2:23" ht="15" customHeight="1">
      <c r="B339" s="84">
        <v>921</v>
      </c>
      <c r="C339" s="85" t="s">
        <v>643</v>
      </c>
      <c r="D339" s="69"/>
      <c r="E339" s="69"/>
      <c r="F339" s="69"/>
      <c r="G339" s="89">
        <f aca="true" t="shared" si="96" ref="G339:G344">SUM(E339*F339)</f>
        <v>0</v>
      </c>
      <c r="J339" s="53"/>
      <c r="K339" s="53"/>
      <c r="L339" s="53"/>
      <c r="M339" s="53"/>
      <c r="N339" s="53"/>
      <c r="O339" s="53"/>
      <c r="P339" s="53"/>
      <c r="Q339" s="53"/>
      <c r="R339" s="20"/>
      <c r="S339" s="90">
        <f aca="true" t="shared" si="97" ref="S339:S344">_xlfn.IFERROR(SUM(SUM(J339:Q339)-V339)/G339,"")</f>
      </c>
      <c r="T339" s="88">
        <f aca="true" t="shared" si="98" ref="T339:T344">_xlfn.IFERROR(SUM(J339:Q339),"")</f>
        <v>0</v>
      </c>
      <c r="U339" s="88">
        <f aca="true" t="shared" si="99" ref="U339:U344">_xlfn.IFERROR(SUM(G339-T339),"")+V339</f>
        <v>0</v>
      </c>
      <c r="V339" s="54"/>
      <c r="W339" s="53"/>
    </row>
    <row r="340" spans="2:23" ht="15" customHeight="1">
      <c r="B340" s="84">
        <v>922</v>
      </c>
      <c r="C340" s="85" t="s">
        <v>644</v>
      </c>
      <c r="D340" s="69"/>
      <c r="E340" s="69"/>
      <c r="F340" s="69"/>
      <c r="G340" s="89">
        <f t="shared" si="96"/>
        <v>0</v>
      </c>
      <c r="J340" s="53"/>
      <c r="K340" s="53"/>
      <c r="L340" s="53"/>
      <c r="M340" s="53"/>
      <c r="N340" s="53"/>
      <c r="O340" s="53"/>
      <c r="P340" s="53"/>
      <c r="Q340" s="53"/>
      <c r="R340" s="20"/>
      <c r="S340" s="90">
        <f t="shared" si="97"/>
      </c>
      <c r="T340" s="88">
        <f t="shared" si="98"/>
        <v>0</v>
      </c>
      <c r="U340" s="88">
        <f t="shared" si="99"/>
        <v>0</v>
      </c>
      <c r="V340" s="54"/>
      <c r="W340" s="53"/>
    </row>
    <row r="341" spans="2:23" ht="15" customHeight="1">
      <c r="B341" s="84">
        <v>923</v>
      </c>
      <c r="C341" s="85" t="s">
        <v>645</v>
      </c>
      <c r="D341" s="69"/>
      <c r="E341" s="69"/>
      <c r="F341" s="69"/>
      <c r="G341" s="89">
        <f t="shared" si="96"/>
        <v>0</v>
      </c>
      <c r="J341" s="53"/>
      <c r="K341" s="53"/>
      <c r="L341" s="53"/>
      <c r="M341" s="53"/>
      <c r="N341" s="53"/>
      <c r="O341" s="53"/>
      <c r="P341" s="53"/>
      <c r="Q341" s="53"/>
      <c r="R341" s="20"/>
      <c r="S341" s="90">
        <f t="shared" si="97"/>
      </c>
      <c r="T341" s="88">
        <f t="shared" si="98"/>
        <v>0</v>
      </c>
      <c r="U341" s="88">
        <f t="shared" si="99"/>
        <v>0</v>
      </c>
      <c r="V341" s="54"/>
      <c r="W341" s="53"/>
    </row>
    <row r="342" spans="2:23" ht="15" customHeight="1">
      <c r="B342" s="84">
        <v>924</v>
      </c>
      <c r="C342" s="85" t="s">
        <v>646</v>
      </c>
      <c r="D342" s="69"/>
      <c r="E342" s="69"/>
      <c r="F342" s="69"/>
      <c r="G342" s="89">
        <f t="shared" si="96"/>
        <v>0</v>
      </c>
      <c r="J342" s="53"/>
      <c r="K342" s="53"/>
      <c r="L342" s="53"/>
      <c r="M342" s="53"/>
      <c r="N342" s="53"/>
      <c r="O342" s="53"/>
      <c r="P342" s="53"/>
      <c r="Q342" s="53"/>
      <c r="R342" s="20"/>
      <c r="S342" s="90">
        <f t="shared" si="97"/>
      </c>
      <c r="T342" s="88">
        <f t="shared" si="98"/>
        <v>0</v>
      </c>
      <c r="U342" s="88">
        <f t="shared" si="99"/>
        <v>0</v>
      </c>
      <c r="V342" s="54"/>
      <c r="W342" s="53"/>
    </row>
    <row r="343" spans="2:23" ht="15" customHeight="1">
      <c r="B343" s="84">
        <v>925</v>
      </c>
      <c r="C343" s="85" t="s">
        <v>647</v>
      </c>
      <c r="D343" s="69"/>
      <c r="E343" s="69"/>
      <c r="F343" s="69"/>
      <c r="G343" s="89">
        <f t="shared" si="96"/>
        <v>0</v>
      </c>
      <c r="J343" s="53"/>
      <c r="K343" s="53"/>
      <c r="L343" s="53"/>
      <c r="M343" s="53"/>
      <c r="N343" s="53"/>
      <c r="O343" s="53"/>
      <c r="P343" s="53"/>
      <c r="Q343" s="53"/>
      <c r="R343" s="20"/>
      <c r="S343" s="90">
        <f t="shared" si="97"/>
      </c>
      <c r="T343" s="88">
        <f t="shared" si="98"/>
        <v>0</v>
      </c>
      <c r="U343" s="88">
        <f t="shared" si="99"/>
        <v>0</v>
      </c>
      <c r="V343" s="54"/>
      <c r="W343" s="53"/>
    </row>
    <row r="344" spans="2:23" ht="15" customHeight="1">
      <c r="B344" s="80">
        <v>93</v>
      </c>
      <c r="C344" s="83" t="s">
        <v>648</v>
      </c>
      <c r="D344" s="69"/>
      <c r="E344" s="69"/>
      <c r="F344" s="69"/>
      <c r="G344" s="89">
        <f t="shared" si="96"/>
        <v>0</v>
      </c>
      <c r="J344" s="51"/>
      <c r="K344" s="51"/>
      <c r="L344" s="51"/>
      <c r="M344" s="51"/>
      <c r="N344" s="51"/>
      <c r="O344" s="51"/>
      <c r="P344" s="51"/>
      <c r="Q344" s="51"/>
      <c r="R344" s="20"/>
      <c r="S344" s="90">
        <f t="shared" si="97"/>
      </c>
      <c r="T344" s="88">
        <f t="shared" si="98"/>
        <v>0</v>
      </c>
      <c r="U344" s="88">
        <f t="shared" si="99"/>
        <v>0</v>
      </c>
      <c r="V344" s="52"/>
      <c r="W344" s="51"/>
    </row>
    <row r="345" spans="2:23" ht="15" customHeight="1">
      <c r="B345" s="80">
        <v>94</v>
      </c>
      <c r="C345" s="83" t="s">
        <v>649</v>
      </c>
      <c r="D345" s="80"/>
      <c r="E345" s="80"/>
      <c r="F345" s="80"/>
      <c r="G345" s="60">
        <f>SUM(G346:G349)</f>
        <v>0</v>
      </c>
      <c r="H345" s="100"/>
      <c r="I345" s="96"/>
      <c r="J345" s="94"/>
      <c r="K345" s="94"/>
      <c r="L345" s="94"/>
      <c r="M345" s="94"/>
      <c r="N345" s="94"/>
      <c r="O345" s="94"/>
      <c r="P345" s="94"/>
      <c r="Q345" s="94"/>
      <c r="R345" s="97"/>
      <c r="S345" s="91" t="str">
        <f>_xlfn.IFERROR(SUM(T345/G345),"0%")</f>
        <v>0%</v>
      </c>
      <c r="T345" s="60">
        <f>SUM(T346:T349)</f>
        <v>0</v>
      </c>
      <c r="U345" s="60">
        <f>SUM(U346:U349)</f>
        <v>0</v>
      </c>
      <c r="V345" s="60">
        <f>SUM(V346:V349)</f>
        <v>0</v>
      </c>
      <c r="W345" s="94"/>
    </row>
    <row r="346" spans="2:23" ht="15" customHeight="1">
      <c r="B346" s="84">
        <v>941</v>
      </c>
      <c r="C346" s="85" t="s">
        <v>650</v>
      </c>
      <c r="D346" s="69"/>
      <c r="E346" s="69"/>
      <c r="F346" s="69"/>
      <c r="G346" s="89">
        <f>SUM(E346*F346)</f>
        <v>0</v>
      </c>
      <c r="J346" s="53"/>
      <c r="K346" s="53"/>
      <c r="L346" s="53"/>
      <c r="M346" s="53"/>
      <c r="N346" s="53"/>
      <c r="O346" s="53"/>
      <c r="P346" s="53"/>
      <c r="Q346" s="53"/>
      <c r="R346" s="20"/>
      <c r="S346" s="90">
        <f>_xlfn.IFERROR(SUM(SUM(J346:Q346)-V346)/G346,"")</f>
      </c>
      <c r="T346" s="88">
        <f>_xlfn.IFERROR(SUM(J346:Q346),"")</f>
        <v>0</v>
      </c>
      <c r="U346" s="88">
        <f>_xlfn.IFERROR(SUM(G346-T346),"")+V346</f>
        <v>0</v>
      </c>
      <c r="V346" s="54"/>
      <c r="W346" s="53"/>
    </row>
    <row r="347" spans="2:23" ht="15" customHeight="1">
      <c r="B347" s="84">
        <v>942</v>
      </c>
      <c r="C347" s="85" t="s">
        <v>651</v>
      </c>
      <c r="D347" s="69"/>
      <c r="E347" s="69"/>
      <c r="F347" s="69"/>
      <c r="G347" s="89">
        <f>SUM(E347*F347)</f>
        <v>0</v>
      </c>
      <c r="J347" s="53"/>
      <c r="K347" s="53"/>
      <c r="L347" s="53"/>
      <c r="M347" s="53"/>
      <c r="N347" s="53"/>
      <c r="O347" s="53"/>
      <c r="P347" s="53"/>
      <c r="Q347" s="53"/>
      <c r="R347" s="20"/>
      <c r="S347" s="90">
        <f>_xlfn.IFERROR(SUM(SUM(J347:Q347)-V347)/G347,"")</f>
      </c>
      <c r="T347" s="88">
        <f>_xlfn.IFERROR(SUM(J347:Q347),"")</f>
        <v>0</v>
      </c>
      <c r="U347" s="88">
        <f>_xlfn.IFERROR(SUM(G347-T347),"")+V347</f>
        <v>0</v>
      </c>
      <c r="V347" s="54"/>
      <c r="W347" s="53"/>
    </row>
    <row r="348" spans="2:23" ht="15" customHeight="1">
      <c r="B348" s="84">
        <v>943</v>
      </c>
      <c r="C348" s="85" t="s">
        <v>652</v>
      </c>
      <c r="D348" s="69"/>
      <c r="E348" s="69"/>
      <c r="F348" s="69"/>
      <c r="G348" s="89">
        <f>SUM(E348*F348)</f>
        <v>0</v>
      </c>
      <c r="J348" s="53"/>
      <c r="K348" s="53"/>
      <c r="L348" s="53"/>
      <c r="M348" s="53"/>
      <c r="N348" s="53"/>
      <c r="O348" s="53"/>
      <c r="P348" s="53"/>
      <c r="Q348" s="53"/>
      <c r="R348" s="20"/>
      <c r="S348" s="90">
        <f>_xlfn.IFERROR(SUM(SUM(J348:Q348)-V348)/G348,"")</f>
      </c>
      <c r="T348" s="88">
        <f>_xlfn.IFERROR(SUM(J348:Q348),"")</f>
        <v>0</v>
      </c>
      <c r="U348" s="88">
        <f>_xlfn.IFERROR(SUM(G348-T348),"")+V348</f>
        <v>0</v>
      </c>
      <c r="V348" s="54"/>
      <c r="W348" s="53"/>
    </row>
    <row r="349" spans="2:23" ht="15" customHeight="1">
      <c r="B349" s="84">
        <v>944</v>
      </c>
      <c r="C349" s="85" t="s">
        <v>653</v>
      </c>
      <c r="D349" s="69"/>
      <c r="E349" s="69"/>
      <c r="F349" s="69"/>
      <c r="G349" s="89">
        <f>SUM(E349*F349)</f>
        <v>0</v>
      </c>
      <c r="J349" s="53"/>
      <c r="K349" s="53"/>
      <c r="L349" s="53"/>
      <c r="M349" s="53"/>
      <c r="N349" s="53"/>
      <c r="O349" s="53"/>
      <c r="P349" s="53"/>
      <c r="Q349" s="53"/>
      <c r="R349" s="20"/>
      <c r="S349" s="90">
        <f>_xlfn.IFERROR(SUM(SUM(J349:Q349)-V349)/G349,"")</f>
      </c>
      <c r="T349" s="88">
        <f>_xlfn.IFERROR(SUM(J349:Q349),"")</f>
        <v>0</v>
      </c>
      <c r="U349" s="88">
        <f>_xlfn.IFERROR(SUM(G349-T349),"")+V349</f>
        <v>0</v>
      </c>
      <c r="V349" s="54"/>
      <c r="W349" s="53"/>
    </row>
    <row r="350" spans="2:23" ht="15" customHeight="1">
      <c r="B350" s="80">
        <v>96</v>
      </c>
      <c r="C350" s="83" t="s">
        <v>654</v>
      </c>
      <c r="D350" s="80"/>
      <c r="E350" s="80"/>
      <c r="F350" s="80"/>
      <c r="G350" s="60">
        <f>SUM(G351:G355)</f>
        <v>0</v>
      </c>
      <c r="H350" s="100"/>
      <c r="I350" s="96"/>
      <c r="J350" s="94"/>
      <c r="K350" s="94"/>
      <c r="L350" s="94"/>
      <c r="M350" s="94"/>
      <c r="N350" s="94"/>
      <c r="O350" s="94"/>
      <c r="P350" s="94"/>
      <c r="Q350" s="94"/>
      <c r="R350" s="97"/>
      <c r="S350" s="91" t="str">
        <f>_xlfn.IFERROR(SUM(T350/G350),"0%")</f>
        <v>0%</v>
      </c>
      <c r="T350" s="60">
        <f>SUM(T351:T355)</f>
        <v>0</v>
      </c>
      <c r="U350" s="60">
        <f>SUM(U351:U355)</f>
        <v>0</v>
      </c>
      <c r="V350" s="60">
        <f>SUM(V351:V355)</f>
        <v>0</v>
      </c>
      <c r="W350" s="94"/>
    </row>
    <row r="351" spans="2:23" ht="15" customHeight="1">
      <c r="B351" s="84">
        <v>961</v>
      </c>
      <c r="C351" s="85" t="s">
        <v>655</v>
      </c>
      <c r="D351" s="69"/>
      <c r="E351" s="69"/>
      <c r="F351" s="69"/>
      <c r="G351" s="89">
        <f>SUM(E351*F351)</f>
        <v>0</v>
      </c>
      <c r="J351" s="53"/>
      <c r="K351" s="53"/>
      <c r="L351" s="53"/>
      <c r="M351" s="53"/>
      <c r="N351" s="53"/>
      <c r="O351" s="53"/>
      <c r="P351" s="53"/>
      <c r="Q351" s="53"/>
      <c r="R351" s="20"/>
      <c r="S351" s="90">
        <f>_xlfn.IFERROR(SUM(SUM(J351:Q351)-V351)/G351,"")</f>
      </c>
      <c r="T351" s="88">
        <f>_xlfn.IFERROR(SUM(J351:Q351),"")</f>
        <v>0</v>
      </c>
      <c r="U351" s="88">
        <f>_xlfn.IFERROR(SUM(G351-T351),"")+V351</f>
        <v>0</v>
      </c>
      <c r="V351" s="54"/>
      <c r="W351" s="53"/>
    </row>
    <row r="352" spans="2:23" ht="15" customHeight="1">
      <c r="B352" s="84">
        <v>962</v>
      </c>
      <c r="C352" s="85" t="s">
        <v>656</v>
      </c>
      <c r="D352" s="69"/>
      <c r="E352" s="69"/>
      <c r="F352" s="69"/>
      <c r="G352" s="89">
        <f>SUM(E352*F352)</f>
        <v>0</v>
      </c>
      <c r="J352" s="53"/>
      <c r="K352" s="53"/>
      <c r="L352" s="53"/>
      <c r="M352" s="53"/>
      <c r="N352" s="53"/>
      <c r="O352" s="53"/>
      <c r="P352" s="53"/>
      <c r="Q352" s="53"/>
      <c r="R352" s="20"/>
      <c r="S352" s="90">
        <f>_xlfn.IFERROR(SUM(SUM(J352:Q352)-V352)/G352,"")</f>
      </c>
      <c r="T352" s="88">
        <f>_xlfn.IFERROR(SUM(J352:Q352),"")</f>
        <v>0</v>
      </c>
      <c r="U352" s="88">
        <f>_xlfn.IFERROR(SUM(G352-T352),"")+V352</f>
        <v>0</v>
      </c>
      <c r="V352" s="54"/>
      <c r="W352" s="53"/>
    </row>
    <row r="353" spans="2:23" ht="15" customHeight="1">
      <c r="B353" s="84">
        <v>963</v>
      </c>
      <c r="C353" s="85" t="s">
        <v>657</v>
      </c>
      <c r="D353" s="69"/>
      <c r="E353" s="69"/>
      <c r="F353" s="69"/>
      <c r="G353" s="89">
        <f>SUM(E353*F353)</f>
        <v>0</v>
      </c>
      <c r="J353" s="53"/>
      <c r="K353" s="53"/>
      <c r="L353" s="53"/>
      <c r="M353" s="53"/>
      <c r="N353" s="53"/>
      <c r="O353" s="53"/>
      <c r="P353" s="53"/>
      <c r="Q353" s="53"/>
      <c r="R353" s="20"/>
      <c r="S353" s="90">
        <f>_xlfn.IFERROR(SUM(SUM(J353:Q353)-V353)/G353,"")</f>
      </c>
      <c r="T353" s="88">
        <f>_xlfn.IFERROR(SUM(J353:Q353),"")</f>
        <v>0</v>
      </c>
      <c r="U353" s="88">
        <f>_xlfn.IFERROR(SUM(G353-T353),"")+V353</f>
        <v>0</v>
      </c>
      <c r="V353" s="54"/>
      <c r="W353" s="53"/>
    </row>
    <row r="354" spans="2:23" ht="15" customHeight="1">
      <c r="B354" s="84">
        <v>964</v>
      </c>
      <c r="C354" s="85" t="s">
        <v>658</v>
      </c>
      <c r="D354" s="69"/>
      <c r="E354" s="69"/>
      <c r="F354" s="69"/>
      <c r="G354" s="89">
        <f>SUM(E354*F354)</f>
        <v>0</v>
      </c>
      <c r="J354" s="53"/>
      <c r="K354" s="53"/>
      <c r="L354" s="53"/>
      <c r="M354" s="53"/>
      <c r="N354" s="53"/>
      <c r="O354" s="53"/>
      <c r="P354" s="53"/>
      <c r="Q354" s="53"/>
      <c r="R354" s="20"/>
      <c r="S354" s="90">
        <f>_xlfn.IFERROR(SUM(SUM(J354:Q354)-V354)/G354,"")</f>
      </c>
      <c r="T354" s="88">
        <f>_xlfn.IFERROR(SUM(J354:Q354),"")</f>
        <v>0</v>
      </c>
      <c r="U354" s="88">
        <f>_xlfn.IFERROR(SUM(G354-T354),"")+V354</f>
        <v>0</v>
      </c>
      <c r="V354" s="54"/>
      <c r="W354" s="53"/>
    </row>
    <row r="355" spans="2:23" ht="15" customHeight="1">
      <c r="B355" s="84">
        <v>967</v>
      </c>
      <c r="C355" s="85" t="s">
        <v>659</v>
      </c>
      <c r="D355" s="69"/>
      <c r="E355" s="69"/>
      <c r="F355" s="69"/>
      <c r="G355" s="89">
        <f>SUM(E355*F355)</f>
        <v>0</v>
      </c>
      <c r="J355" s="53"/>
      <c r="K355" s="53"/>
      <c r="L355" s="53"/>
      <c r="M355" s="53"/>
      <c r="N355" s="53"/>
      <c r="O355" s="53"/>
      <c r="P355" s="53"/>
      <c r="Q355" s="53"/>
      <c r="R355" s="20"/>
      <c r="S355" s="90">
        <f>_xlfn.IFERROR(SUM(SUM(J355:Q355)-V355)/G355,"")</f>
      </c>
      <c r="T355" s="88">
        <f>_xlfn.IFERROR(SUM(J355:Q355),"")</f>
        <v>0</v>
      </c>
      <c r="U355" s="88">
        <f>_xlfn.IFERROR(SUM(G355-T355),"")+V355</f>
        <v>0</v>
      </c>
      <c r="V355" s="54"/>
      <c r="W355" s="53"/>
    </row>
    <row r="356" ht="16.5">
      <c r="F356" s="12"/>
    </row>
    <row r="357" ht="16.5">
      <c r="F357" s="12"/>
    </row>
  </sheetData>
  <sheetProtection formatCells="0" formatColumns="0" formatRows="0" insertColumns="0" insertRows="0" deleteColumns="0" deleteRows="0"/>
  <mergeCells count="19">
    <mergeCell ref="T2:W2"/>
    <mergeCell ref="V3:W3"/>
    <mergeCell ref="B6:G6"/>
    <mergeCell ref="B8:D8"/>
    <mergeCell ref="B9:D9"/>
    <mergeCell ref="E8:G8"/>
    <mergeCell ref="E9:G9"/>
    <mergeCell ref="B11:D11"/>
    <mergeCell ref="E11:G11"/>
    <mergeCell ref="E12:G12"/>
    <mergeCell ref="B13:D13"/>
    <mergeCell ref="E13:G13"/>
    <mergeCell ref="F39:G39"/>
    <mergeCell ref="B40:C40"/>
    <mergeCell ref="F37:G37"/>
    <mergeCell ref="F38:G38"/>
    <mergeCell ref="E14:G14"/>
    <mergeCell ref="B14:D14"/>
    <mergeCell ref="B12:D12"/>
  </mergeCells>
  <hyperlinks>
    <hyperlink ref="J38" location="Kasutusjuhend!C20" display="?"/>
    <hyperlink ref="S38" location="Kasutusjuhend!C34" display="?"/>
    <hyperlink ref="I8" location="Kasutusjuhend!C9" display="?"/>
  </hyperlinks>
  <printOptions/>
  <pageMargins left="0.7" right="0.7" top="0.75" bottom="0.75" header="0.3" footer="0.3"/>
  <pageSetup fitToHeight="0" fitToWidth="1" horizontalDpi="600" verticalDpi="600" orientation="landscape" paperSize="9" scale="44" r:id="rId2"/>
  <ignoredErrors>
    <ignoredError sqref="G41:G49 F37:G39 J40:Q40 G94 G351:G355 G329:G330 G294 G263 G152 G193 S351:U355 S39:U40 V39:V350" unlockedFormula="1"/>
    <ignoredError sqref="G188:G192 G153:G187 G95:G151 G194:G262 G264:G293 G295:G328 G331:G350 G50:G93 S41:U261 S326:U328 S324:T324 S331:U337 S329:T329 S330:T330 S339:U350 S338:T338 S325:T325 S295:U323 S294:T294 S263:U293 S262:T262" formula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L300"/>
  <sheetViews>
    <sheetView zoomScalePageLayoutView="0" workbookViewId="0" topLeftCell="B10">
      <selection activeCell="I42" sqref="I42"/>
    </sheetView>
  </sheetViews>
  <sheetFormatPr defaultColWidth="9.140625" defaultRowHeight="12.75"/>
  <cols>
    <col min="1" max="1" width="73.7109375" style="0" bestFit="1" customWidth="1"/>
    <col min="3" max="3" width="60.00390625" style="0" customWidth="1"/>
    <col min="4" max="4" width="17.28125" style="0" bestFit="1" customWidth="1"/>
    <col min="5" max="5" width="15.00390625" style="0" bestFit="1" customWidth="1"/>
    <col min="6" max="6" width="15.00390625" style="0" customWidth="1"/>
    <col min="7" max="7" width="19.8515625" style="0" customWidth="1"/>
    <col min="8" max="8" width="20.28125" style="0" customWidth="1"/>
    <col min="9" max="9" width="26.8515625" style="0" customWidth="1"/>
    <col min="10" max="10" width="19.140625" style="0" customWidth="1"/>
    <col min="11" max="11" width="16.140625" style="0" bestFit="1" customWidth="1"/>
  </cols>
  <sheetData>
    <row r="1" spans="1:12" ht="12.75">
      <c r="A1" s="2" t="s">
        <v>7</v>
      </c>
      <c r="C1" t="s">
        <v>51</v>
      </c>
      <c r="E1" s="1" t="s">
        <v>9</v>
      </c>
      <c r="F1" s="1" t="s">
        <v>46</v>
      </c>
      <c r="G1" s="1" t="s">
        <v>47</v>
      </c>
      <c r="H1" s="1" t="s">
        <v>48</v>
      </c>
      <c r="I1" s="1" t="s">
        <v>45</v>
      </c>
      <c r="J1" s="1" t="s">
        <v>10</v>
      </c>
      <c r="K1" s="1" t="s">
        <v>49</v>
      </c>
      <c r="L1" s="1" t="s">
        <v>11</v>
      </c>
    </row>
    <row r="2" spans="1:12" ht="12.75">
      <c r="A2" s="2" t="s">
        <v>8</v>
      </c>
      <c r="C2" t="s">
        <v>52</v>
      </c>
      <c r="E2" s="1" t="s">
        <v>33</v>
      </c>
      <c r="F2" s="1" t="s">
        <v>36</v>
      </c>
      <c r="G2" s="1" t="s">
        <v>351</v>
      </c>
      <c r="H2" s="1" t="s">
        <v>352</v>
      </c>
      <c r="I2" s="1" t="s">
        <v>353</v>
      </c>
      <c r="J2" s="1" t="s">
        <v>354</v>
      </c>
      <c r="K2" s="1" t="s">
        <v>355</v>
      </c>
      <c r="L2" s="1" t="s">
        <v>12</v>
      </c>
    </row>
    <row r="3" spans="1:12" ht="12.75">
      <c r="A3" s="2" t="s">
        <v>2</v>
      </c>
      <c r="C3" t="s">
        <v>53</v>
      </c>
      <c r="E3" s="1" t="s">
        <v>34</v>
      </c>
      <c r="F3" s="1" t="s">
        <v>37</v>
      </c>
      <c r="G3" s="1" t="s">
        <v>38</v>
      </c>
      <c r="H3" s="1" t="s">
        <v>351</v>
      </c>
      <c r="I3" s="1" t="s">
        <v>356</v>
      </c>
      <c r="J3" s="1" t="s">
        <v>357</v>
      </c>
      <c r="K3" s="1" t="s">
        <v>358</v>
      </c>
      <c r="L3" s="1" t="s">
        <v>13</v>
      </c>
    </row>
    <row r="4" spans="1:12" ht="25.5">
      <c r="A4" s="2" t="s">
        <v>50</v>
      </c>
      <c r="C4" s="3" t="s">
        <v>54</v>
      </c>
      <c r="E4" s="1" t="s">
        <v>35</v>
      </c>
      <c r="F4" s="1" t="s">
        <v>38</v>
      </c>
      <c r="G4" s="1" t="s">
        <v>39</v>
      </c>
      <c r="H4" s="1" t="s">
        <v>38</v>
      </c>
      <c r="I4" s="1" t="s">
        <v>358</v>
      </c>
      <c r="J4" s="1" t="s">
        <v>356</v>
      </c>
      <c r="K4" s="1" t="s">
        <v>359</v>
      </c>
      <c r="L4" s="1" t="s">
        <v>14</v>
      </c>
    </row>
    <row r="5" spans="1:12" ht="12.75">
      <c r="A5" s="2"/>
      <c r="C5" t="s">
        <v>55</v>
      </c>
      <c r="E5" s="1" t="s">
        <v>360</v>
      </c>
      <c r="F5" s="1" t="s">
        <v>39</v>
      </c>
      <c r="G5" s="1" t="s">
        <v>41</v>
      </c>
      <c r="H5" s="1" t="s">
        <v>39</v>
      </c>
      <c r="I5" s="1" t="s">
        <v>361</v>
      </c>
      <c r="J5" s="1" t="s">
        <v>362</v>
      </c>
      <c r="K5" s="1" t="s">
        <v>361</v>
      </c>
      <c r="L5" s="1" t="s">
        <v>15</v>
      </c>
    </row>
    <row r="6" spans="3:12" ht="12.75">
      <c r="C6" t="s">
        <v>56</v>
      </c>
      <c r="F6" s="1" t="s">
        <v>40</v>
      </c>
      <c r="G6" s="1" t="s">
        <v>44</v>
      </c>
      <c r="H6" s="1" t="s">
        <v>41</v>
      </c>
      <c r="I6" s="1" t="s">
        <v>363</v>
      </c>
      <c r="J6" s="1" t="s">
        <v>364</v>
      </c>
      <c r="K6" s="1" t="s">
        <v>365</v>
      </c>
      <c r="L6" s="1" t="s">
        <v>16</v>
      </c>
    </row>
    <row r="7" spans="3:12" ht="12.75">
      <c r="C7" t="s">
        <v>57</v>
      </c>
      <c r="F7" s="1" t="s">
        <v>41</v>
      </c>
      <c r="G7" s="1"/>
      <c r="H7" s="1" t="s">
        <v>44</v>
      </c>
      <c r="I7" s="1" t="s">
        <v>366</v>
      </c>
      <c r="J7" s="1" t="s">
        <v>367</v>
      </c>
      <c r="K7" s="1" t="s">
        <v>368</v>
      </c>
      <c r="L7" s="1" t="s">
        <v>17</v>
      </c>
    </row>
    <row r="8" spans="3:12" ht="12.75">
      <c r="C8" t="s">
        <v>58</v>
      </c>
      <c r="F8" s="1" t="s">
        <v>42</v>
      </c>
      <c r="G8" s="1"/>
      <c r="I8" s="1" t="s">
        <v>369</v>
      </c>
      <c r="J8" s="1" t="s">
        <v>44</v>
      </c>
      <c r="K8" s="1" t="s">
        <v>370</v>
      </c>
      <c r="L8" s="1" t="s">
        <v>18</v>
      </c>
    </row>
    <row r="9" spans="3:11" ht="63.75">
      <c r="C9" t="s">
        <v>59</v>
      </c>
      <c r="F9" s="4" t="s">
        <v>43</v>
      </c>
      <c r="G9" s="1"/>
      <c r="I9" t="s">
        <v>371</v>
      </c>
      <c r="J9" s="1"/>
      <c r="K9" t="s">
        <v>372</v>
      </c>
    </row>
    <row r="10" spans="3:11" ht="12.75">
      <c r="C10" t="s">
        <v>60</v>
      </c>
      <c r="F10" s="1" t="s">
        <v>44</v>
      </c>
      <c r="G10" s="1"/>
      <c r="I10" t="s">
        <v>373</v>
      </c>
      <c r="K10" t="s">
        <v>374</v>
      </c>
    </row>
    <row r="11" spans="3:11" ht="12.75">
      <c r="C11" t="s">
        <v>61</v>
      </c>
      <c r="F11" s="1"/>
      <c r="G11" s="1"/>
      <c r="I11" t="s">
        <v>40</v>
      </c>
      <c r="K11" t="s">
        <v>375</v>
      </c>
    </row>
    <row r="12" spans="3:11" ht="12.75">
      <c r="C12" t="s">
        <v>62</v>
      </c>
      <c r="F12" s="1"/>
      <c r="G12" s="1"/>
      <c r="I12" t="s">
        <v>370</v>
      </c>
      <c r="K12" t="s">
        <v>44</v>
      </c>
    </row>
    <row r="13" spans="3:9" ht="12.75">
      <c r="C13" t="s">
        <v>63</v>
      </c>
      <c r="F13" s="1"/>
      <c r="G13" s="1"/>
      <c r="I13" t="s">
        <v>42</v>
      </c>
    </row>
    <row r="14" spans="3:9" ht="38.25">
      <c r="C14" t="s">
        <v>64</v>
      </c>
      <c r="F14" s="1"/>
      <c r="G14" s="1"/>
      <c r="I14" s="3" t="s">
        <v>368</v>
      </c>
    </row>
    <row r="15" spans="3:9" ht="12.75">
      <c r="C15" t="s">
        <v>65</v>
      </c>
      <c r="F15" s="1"/>
      <c r="G15" s="1"/>
      <c r="I15" t="s">
        <v>44</v>
      </c>
    </row>
    <row r="16" spans="3:6" ht="12.75">
      <c r="C16" t="s">
        <v>66</v>
      </c>
      <c r="F16" s="1"/>
    </row>
    <row r="17" spans="3:6" ht="12.75">
      <c r="C17" t="s">
        <v>67</v>
      </c>
      <c r="F17" s="1"/>
    </row>
    <row r="18" spans="3:6" ht="12.75">
      <c r="C18" t="s">
        <v>68</v>
      </c>
      <c r="F18" s="1"/>
    </row>
    <row r="19" spans="3:6" ht="12.75">
      <c r="C19" t="s">
        <v>69</v>
      </c>
      <c r="F19" s="1"/>
    </row>
    <row r="20" ht="12.75">
      <c r="C20" t="s">
        <v>70</v>
      </c>
    </row>
    <row r="21" ht="12.75">
      <c r="C21" t="s">
        <v>71</v>
      </c>
    </row>
    <row r="22" ht="12.75">
      <c r="C22" t="s">
        <v>72</v>
      </c>
    </row>
    <row r="23" ht="12.75">
      <c r="C23" t="s">
        <v>73</v>
      </c>
    </row>
    <row r="24" ht="12.75">
      <c r="C24" t="s">
        <v>74</v>
      </c>
    </row>
    <row r="25" spans="3:6" ht="15.75">
      <c r="C25" t="s">
        <v>75</v>
      </c>
      <c r="E25" s="1" t="s">
        <v>19</v>
      </c>
      <c r="F25" s="7">
        <v>1700</v>
      </c>
    </row>
    <row r="26" spans="3:6" ht="15.75">
      <c r="C26" t="s">
        <v>76</v>
      </c>
      <c r="E26" s="1" t="s">
        <v>20</v>
      </c>
      <c r="F26" s="7">
        <v>370</v>
      </c>
    </row>
    <row r="27" spans="3:6" ht="15.75">
      <c r="C27" t="s">
        <v>77</v>
      </c>
      <c r="E27" s="1" t="s">
        <v>21</v>
      </c>
      <c r="F27" s="7">
        <v>675</v>
      </c>
    </row>
    <row r="28" spans="3:6" ht="15.75">
      <c r="C28" t="s">
        <v>78</v>
      </c>
      <c r="E28" s="1" t="s">
        <v>683</v>
      </c>
      <c r="F28" s="7">
        <v>650</v>
      </c>
    </row>
    <row r="29" spans="3:6" ht="15.75">
      <c r="C29" t="s">
        <v>79</v>
      </c>
      <c r="E29" s="1" t="s">
        <v>684</v>
      </c>
      <c r="F29" s="7">
        <v>660</v>
      </c>
    </row>
    <row r="30" spans="3:6" ht="15.75">
      <c r="C30" t="s">
        <v>80</v>
      </c>
      <c r="E30" s="1" t="s">
        <v>22</v>
      </c>
      <c r="F30" s="7">
        <v>1700</v>
      </c>
    </row>
    <row r="31" spans="3:6" ht="15.75">
      <c r="C31" t="s">
        <v>81</v>
      </c>
      <c r="E31" s="1" t="s">
        <v>23</v>
      </c>
      <c r="F31" s="7">
        <v>240</v>
      </c>
    </row>
    <row r="32" spans="3:6" ht="15.75">
      <c r="C32" t="s">
        <v>82</v>
      </c>
      <c r="E32" s="1" t="s">
        <v>685</v>
      </c>
      <c r="F32" s="7">
        <v>120</v>
      </c>
    </row>
    <row r="33" spans="3:6" ht="15.75">
      <c r="C33" t="s">
        <v>83</v>
      </c>
      <c r="E33" s="1" t="s">
        <v>24</v>
      </c>
      <c r="F33" s="7">
        <v>370</v>
      </c>
    </row>
    <row r="34" spans="3:6" ht="15.75">
      <c r="C34" t="s">
        <v>84</v>
      </c>
      <c r="E34" s="1" t="s">
        <v>25</v>
      </c>
      <c r="F34" s="7">
        <v>100</v>
      </c>
    </row>
    <row r="35" spans="3:6" ht="15.75">
      <c r="C35" t="s">
        <v>85</v>
      </c>
      <c r="E35" s="1" t="s">
        <v>26</v>
      </c>
      <c r="F35" s="7">
        <v>410</v>
      </c>
    </row>
    <row r="36" spans="3:6" ht="15.75">
      <c r="C36" t="s">
        <v>86</v>
      </c>
      <c r="E36" s="1" t="s">
        <v>27</v>
      </c>
      <c r="F36" s="7">
        <v>75</v>
      </c>
    </row>
    <row r="37" spans="3:6" ht="15.75">
      <c r="C37" t="s">
        <v>87</v>
      </c>
      <c r="E37" s="1" t="s">
        <v>28</v>
      </c>
      <c r="F37" s="7">
        <v>700</v>
      </c>
    </row>
    <row r="38" spans="3:6" ht="15.75">
      <c r="C38" t="s">
        <v>88</v>
      </c>
      <c r="E38" s="1" t="s">
        <v>29</v>
      </c>
      <c r="F38" s="7">
        <v>6</v>
      </c>
    </row>
    <row r="39" spans="3:6" ht="15.75">
      <c r="C39" t="s">
        <v>89</v>
      </c>
      <c r="E39" s="1" t="s">
        <v>30</v>
      </c>
      <c r="F39" s="7">
        <v>2</v>
      </c>
    </row>
    <row r="40" spans="3:6" ht="15.75">
      <c r="C40" t="s">
        <v>90</v>
      </c>
      <c r="E40" s="1" t="s">
        <v>31</v>
      </c>
      <c r="F40" s="7">
        <v>2</v>
      </c>
    </row>
    <row r="41" spans="3:6" ht="15.75">
      <c r="C41" t="s">
        <v>91</v>
      </c>
      <c r="E41" s="1" t="s">
        <v>32</v>
      </c>
      <c r="F41" s="7">
        <v>25</v>
      </c>
    </row>
    <row r="42" spans="3:5" ht="12.75">
      <c r="C42" t="s">
        <v>92</v>
      </c>
      <c r="E42" s="1" t="s">
        <v>686</v>
      </c>
    </row>
    <row r="43" spans="3:5" ht="12.75">
      <c r="C43" t="s">
        <v>93</v>
      </c>
      <c r="E43" s="1" t="s">
        <v>687</v>
      </c>
    </row>
    <row r="44" ht="12.75">
      <c r="C44" t="s">
        <v>94</v>
      </c>
    </row>
    <row r="45" ht="12.75">
      <c r="C45" t="s">
        <v>95</v>
      </c>
    </row>
    <row r="46" ht="12.75">
      <c r="C46" t="s">
        <v>96</v>
      </c>
    </row>
    <row r="47" ht="12.75">
      <c r="C47" t="s">
        <v>97</v>
      </c>
    </row>
    <row r="48" ht="12.75">
      <c r="C48" t="s">
        <v>98</v>
      </c>
    </row>
    <row r="49" ht="12.75">
      <c r="C49" t="s">
        <v>99</v>
      </c>
    </row>
    <row r="50" ht="12.75">
      <c r="C50" t="s">
        <v>100</v>
      </c>
    </row>
    <row r="51" ht="12.75">
      <c r="C51" t="s">
        <v>101</v>
      </c>
    </row>
    <row r="52" ht="12.75">
      <c r="C52" t="s">
        <v>102</v>
      </c>
    </row>
    <row r="53" ht="12.75">
      <c r="C53" t="s">
        <v>103</v>
      </c>
    </row>
    <row r="54" ht="12.75">
      <c r="C54" t="s">
        <v>104</v>
      </c>
    </row>
    <row r="55" ht="12.75">
      <c r="C55" t="s">
        <v>105</v>
      </c>
    </row>
    <row r="56" ht="12.75">
      <c r="C56" t="s">
        <v>106</v>
      </c>
    </row>
    <row r="57" ht="12.75">
      <c r="C57" t="s">
        <v>107</v>
      </c>
    </row>
    <row r="58" ht="12.75">
      <c r="C58" t="s">
        <v>108</v>
      </c>
    </row>
    <row r="59" ht="12.75">
      <c r="C59" t="s">
        <v>109</v>
      </c>
    </row>
    <row r="60" ht="12.75">
      <c r="C60" t="s">
        <v>110</v>
      </c>
    </row>
    <row r="61" ht="12.75">
      <c r="C61" t="s">
        <v>111</v>
      </c>
    </row>
    <row r="62" ht="12.75">
      <c r="C62" t="s">
        <v>112</v>
      </c>
    </row>
    <row r="63" ht="12.75">
      <c r="C63" t="s">
        <v>113</v>
      </c>
    </row>
    <row r="64" ht="12.75">
      <c r="C64" t="s">
        <v>114</v>
      </c>
    </row>
    <row r="65" ht="12.75">
      <c r="C65" t="s">
        <v>115</v>
      </c>
    </row>
    <row r="66" ht="12.75">
      <c r="C66" t="s">
        <v>116</v>
      </c>
    </row>
    <row r="67" ht="12.75">
      <c r="C67" t="s">
        <v>117</v>
      </c>
    </row>
    <row r="68" ht="12.75">
      <c r="C68" t="s">
        <v>118</v>
      </c>
    </row>
    <row r="69" ht="12.75">
      <c r="C69" t="s">
        <v>119</v>
      </c>
    </row>
    <row r="70" ht="12.75">
      <c r="C70" t="s">
        <v>120</v>
      </c>
    </row>
    <row r="71" ht="12.75">
      <c r="C71" t="s">
        <v>121</v>
      </c>
    </row>
    <row r="72" ht="12.75">
      <c r="C72" t="s">
        <v>122</v>
      </c>
    </row>
    <row r="73" ht="12.75">
      <c r="C73" t="s">
        <v>123</v>
      </c>
    </row>
    <row r="74" ht="12.75">
      <c r="C74" t="s">
        <v>124</v>
      </c>
    </row>
    <row r="75" ht="12.75">
      <c r="C75" t="s">
        <v>125</v>
      </c>
    </row>
    <row r="76" ht="12.75">
      <c r="C76" t="s">
        <v>126</v>
      </c>
    </row>
    <row r="77" ht="12.75">
      <c r="C77" t="s">
        <v>127</v>
      </c>
    </row>
    <row r="78" ht="12.75">
      <c r="C78" t="s">
        <v>128</v>
      </c>
    </row>
    <row r="79" ht="12.75">
      <c r="C79" t="s">
        <v>129</v>
      </c>
    </row>
    <row r="80" ht="12.75">
      <c r="C80" t="s">
        <v>130</v>
      </c>
    </row>
    <row r="81" ht="12.75">
      <c r="C81" t="s">
        <v>131</v>
      </c>
    </row>
    <row r="82" ht="12.75">
      <c r="C82" t="s">
        <v>132</v>
      </c>
    </row>
    <row r="83" ht="12.75">
      <c r="C83" t="s">
        <v>133</v>
      </c>
    </row>
    <row r="84" ht="12.75">
      <c r="C84" t="s">
        <v>134</v>
      </c>
    </row>
    <row r="85" ht="12.75">
      <c r="C85" t="s">
        <v>135</v>
      </c>
    </row>
    <row r="86" ht="12.75">
      <c r="C86" t="s">
        <v>136</v>
      </c>
    </row>
    <row r="87" ht="12.75">
      <c r="C87" t="s">
        <v>137</v>
      </c>
    </row>
    <row r="88" ht="12.75">
      <c r="C88" t="s">
        <v>138</v>
      </c>
    </row>
    <row r="89" ht="12.75">
      <c r="C89" t="s">
        <v>139</v>
      </c>
    </row>
    <row r="90" ht="12.75">
      <c r="C90" t="s">
        <v>140</v>
      </c>
    </row>
    <row r="91" ht="12.75">
      <c r="C91" t="s">
        <v>141</v>
      </c>
    </row>
    <row r="92" ht="12.75">
      <c r="C92" t="s">
        <v>142</v>
      </c>
    </row>
    <row r="93" ht="12.75">
      <c r="C93" t="s">
        <v>143</v>
      </c>
    </row>
    <row r="94" ht="12.75">
      <c r="C94" t="s">
        <v>144</v>
      </c>
    </row>
    <row r="95" ht="12.75">
      <c r="C95" t="s">
        <v>145</v>
      </c>
    </row>
    <row r="96" ht="12.75">
      <c r="C96" t="s">
        <v>146</v>
      </c>
    </row>
    <row r="97" ht="12.75">
      <c r="C97" t="s">
        <v>147</v>
      </c>
    </row>
    <row r="98" ht="12.75">
      <c r="C98" t="s">
        <v>148</v>
      </c>
    </row>
    <row r="99" ht="12.75">
      <c r="C99" t="s">
        <v>149</v>
      </c>
    </row>
    <row r="100" ht="12.75">
      <c r="C100" t="s">
        <v>150</v>
      </c>
    </row>
    <row r="101" ht="12.75">
      <c r="C101" t="s">
        <v>151</v>
      </c>
    </row>
    <row r="102" ht="12.75">
      <c r="C102" t="s">
        <v>152</v>
      </c>
    </row>
    <row r="103" ht="12.75">
      <c r="C103" t="s">
        <v>153</v>
      </c>
    </row>
    <row r="104" ht="12.75">
      <c r="C104" t="s">
        <v>154</v>
      </c>
    </row>
    <row r="105" ht="12.75">
      <c r="C105" t="s">
        <v>155</v>
      </c>
    </row>
    <row r="106" ht="12.75">
      <c r="C106" t="s">
        <v>156</v>
      </c>
    </row>
    <row r="107" ht="12.75">
      <c r="C107" t="s">
        <v>157</v>
      </c>
    </row>
    <row r="108" ht="12.75">
      <c r="C108" t="s">
        <v>158</v>
      </c>
    </row>
    <row r="109" ht="12.75">
      <c r="C109" t="s">
        <v>159</v>
      </c>
    </row>
    <row r="110" ht="12.75">
      <c r="C110" t="s">
        <v>160</v>
      </c>
    </row>
    <row r="111" ht="12.75">
      <c r="C111" t="s">
        <v>161</v>
      </c>
    </row>
    <row r="112" ht="12.75">
      <c r="C112" t="s">
        <v>162</v>
      </c>
    </row>
    <row r="113" ht="12.75">
      <c r="C113" t="s">
        <v>163</v>
      </c>
    </row>
    <row r="114" ht="12.75">
      <c r="C114" t="s">
        <v>164</v>
      </c>
    </row>
    <row r="115" ht="12.75">
      <c r="C115" t="s">
        <v>165</v>
      </c>
    </row>
    <row r="116" ht="12.75">
      <c r="C116" t="s">
        <v>166</v>
      </c>
    </row>
    <row r="117" ht="12.75">
      <c r="C117" t="s">
        <v>167</v>
      </c>
    </row>
    <row r="118" ht="12.75">
      <c r="C118" t="s">
        <v>168</v>
      </c>
    </row>
    <row r="119" ht="12.75">
      <c r="C119" t="s">
        <v>169</v>
      </c>
    </row>
    <row r="120" ht="12.75">
      <c r="C120" t="s">
        <v>170</v>
      </c>
    </row>
    <row r="121" ht="12.75">
      <c r="C121" t="s">
        <v>171</v>
      </c>
    </row>
    <row r="122" ht="12.75">
      <c r="C122" t="s">
        <v>172</v>
      </c>
    </row>
    <row r="123" ht="12.75">
      <c r="C123" t="s">
        <v>173</v>
      </c>
    </row>
    <row r="124" ht="12.75">
      <c r="C124" t="s">
        <v>174</v>
      </c>
    </row>
    <row r="125" ht="12.75">
      <c r="C125" t="s">
        <v>175</v>
      </c>
    </row>
    <row r="126" ht="12.75">
      <c r="C126" t="s">
        <v>176</v>
      </c>
    </row>
    <row r="127" ht="12.75">
      <c r="C127" t="s">
        <v>177</v>
      </c>
    </row>
    <row r="128" ht="12.75">
      <c r="C128" t="s">
        <v>178</v>
      </c>
    </row>
    <row r="129" ht="12.75">
      <c r="C129" t="s">
        <v>179</v>
      </c>
    </row>
    <row r="130" ht="12.75">
      <c r="C130" t="s">
        <v>180</v>
      </c>
    </row>
    <row r="131" ht="12.75">
      <c r="C131" t="s">
        <v>181</v>
      </c>
    </row>
    <row r="132" ht="12.75">
      <c r="C132" t="s">
        <v>182</v>
      </c>
    </row>
    <row r="133" ht="12.75">
      <c r="C133" t="s">
        <v>183</v>
      </c>
    </row>
    <row r="134" ht="12.75">
      <c r="C134" t="s">
        <v>184</v>
      </c>
    </row>
    <row r="135" ht="12.75">
      <c r="C135" t="s">
        <v>185</v>
      </c>
    </row>
    <row r="136" ht="12.75">
      <c r="C136" t="s">
        <v>186</v>
      </c>
    </row>
    <row r="137" ht="12.75">
      <c r="C137" t="s">
        <v>187</v>
      </c>
    </row>
    <row r="138" ht="12.75">
      <c r="C138" t="s">
        <v>188</v>
      </c>
    </row>
    <row r="139" ht="12.75">
      <c r="C139" t="s">
        <v>189</v>
      </c>
    </row>
    <row r="140" ht="12.75">
      <c r="C140" t="s">
        <v>190</v>
      </c>
    </row>
    <row r="141" ht="12.75">
      <c r="C141" t="s">
        <v>191</v>
      </c>
    </row>
    <row r="142" ht="12.75">
      <c r="C142" t="s">
        <v>192</v>
      </c>
    </row>
    <row r="143" ht="12.75">
      <c r="C143" t="s">
        <v>193</v>
      </c>
    </row>
    <row r="144" ht="12.75">
      <c r="C144" t="s">
        <v>194</v>
      </c>
    </row>
    <row r="145" ht="12.75">
      <c r="C145" t="s">
        <v>195</v>
      </c>
    </row>
    <row r="146" ht="12.75">
      <c r="C146" t="s">
        <v>196</v>
      </c>
    </row>
    <row r="147" ht="12.75">
      <c r="C147" t="s">
        <v>197</v>
      </c>
    </row>
    <row r="148" ht="12.75">
      <c r="C148" t="s">
        <v>198</v>
      </c>
    </row>
    <row r="149" ht="12.75">
      <c r="C149" t="s">
        <v>199</v>
      </c>
    </row>
    <row r="150" ht="12.75">
      <c r="C150" t="s">
        <v>200</v>
      </c>
    </row>
    <row r="151" ht="12.75">
      <c r="C151" t="s">
        <v>201</v>
      </c>
    </row>
    <row r="152" ht="12.75">
      <c r="C152" t="s">
        <v>202</v>
      </c>
    </row>
    <row r="153" ht="12.75">
      <c r="C153" t="s">
        <v>203</v>
      </c>
    </row>
    <row r="154" ht="12.75">
      <c r="C154" t="s">
        <v>204</v>
      </c>
    </row>
    <row r="155" ht="12.75">
      <c r="C155" t="s">
        <v>205</v>
      </c>
    </row>
    <row r="156" ht="12.75">
      <c r="C156" t="s">
        <v>206</v>
      </c>
    </row>
    <row r="157" ht="12.75">
      <c r="C157" t="s">
        <v>207</v>
      </c>
    </row>
    <row r="158" ht="12.75">
      <c r="C158" t="s">
        <v>208</v>
      </c>
    </row>
    <row r="159" ht="12.75">
      <c r="C159" t="s">
        <v>209</v>
      </c>
    </row>
    <row r="160" ht="12.75">
      <c r="C160" t="s">
        <v>210</v>
      </c>
    </row>
    <row r="161" ht="12.75">
      <c r="C161" t="s">
        <v>211</v>
      </c>
    </row>
    <row r="162" ht="12.75">
      <c r="C162" t="s">
        <v>212</v>
      </c>
    </row>
    <row r="163" ht="12.75">
      <c r="C163" t="s">
        <v>213</v>
      </c>
    </row>
    <row r="164" ht="12.75">
      <c r="C164" t="s">
        <v>214</v>
      </c>
    </row>
    <row r="165" ht="12.75">
      <c r="C165" t="s">
        <v>215</v>
      </c>
    </row>
    <row r="166" ht="12.75">
      <c r="C166" t="s">
        <v>216</v>
      </c>
    </row>
    <row r="167" ht="12.75">
      <c r="C167" t="s">
        <v>217</v>
      </c>
    </row>
    <row r="168" ht="12.75">
      <c r="C168" t="s">
        <v>218</v>
      </c>
    </row>
    <row r="169" ht="12.75">
      <c r="C169" t="s">
        <v>219</v>
      </c>
    </row>
    <row r="170" ht="12.75">
      <c r="C170" t="s">
        <v>220</v>
      </c>
    </row>
    <row r="171" ht="12.75">
      <c r="C171" t="s">
        <v>221</v>
      </c>
    </row>
    <row r="172" ht="12.75">
      <c r="C172" t="s">
        <v>222</v>
      </c>
    </row>
    <row r="173" ht="12.75">
      <c r="C173" t="s">
        <v>223</v>
      </c>
    </row>
    <row r="174" ht="12.75">
      <c r="C174" t="s">
        <v>224</v>
      </c>
    </row>
    <row r="175" ht="12.75">
      <c r="C175" t="s">
        <v>225</v>
      </c>
    </row>
    <row r="176" ht="12.75">
      <c r="C176" t="s">
        <v>226</v>
      </c>
    </row>
    <row r="177" ht="12.75">
      <c r="C177" t="s">
        <v>227</v>
      </c>
    </row>
    <row r="178" ht="12.75">
      <c r="C178" t="s">
        <v>228</v>
      </c>
    </row>
    <row r="179" ht="12.75">
      <c r="C179" t="s">
        <v>229</v>
      </c>
    </row>
    <row r="180" ht="12.75">
      <c r="C180" t="s">
        <v>230</v>
      </c>
    </row>
    <row r="181" ht="12.75">
      <c r="C181" t="s">
        <v>231</v>
      </c>
    </row>
    <row r="182" ht="12.75">
      <c r="C182" t="s">
        <v>232</v>
      </c>
    </row>
    <row r="183" ht="12.75">
      <c r="C183" t="s">
        <v>233</v>
      </c>
    </row>
    <row r="184" ht="12.75">
      <c r="C184" t="s">
        <v>234</v>
      </c>
    </row>
    <row r="185" ht="12.75">
      <c r="C185" t="s">
        <v>235</v>
      </c>
    </row>
    <row r="186" ht="12.75">
      <c r="C186" t="s">
        <v>236</v>
      </c>
    </row>
    <row r="187" ht="12.75">
      <c r="C187" t="s">
        <v>237</v>
      </c>
    </row>
    <row r="188" ht="12.75">
      <c r="C188" t="s">
        <v>238</v>
      </c>
    </row>
    <row r="189" ht="12.75">
      <c r="C189" t="s">
        <v>239</v>
      </c>
    </row>
    <row r="190" ht="12.75">
      <c r="C190" t="s">
        <v>240</v>
      </c>
    </row>
    <row r="191" ht="12.75">
      <c r="C191" t="s">
        <v>241</v>
      </c>
    </row>
    <row r="192" ht="12.75">
      <c r="C192" t="s">
        <v>242</v>
      </c>
    </row>
    <row r="193" ht="12.75">
      <c r="C193" t="s">
        <v>243</v>
      </c>
    </row>
    <row r="194" ht="12.75">
      <c r="C194" t="s">
        <v>244</v>
      </c>
    </row>
    <row r="195" ht="12.75">
      <c r="C195" t="s">
        <v>245</v>
      </c>
    </row>
    <row r="196" ht="12.75">
      <c r="C196" t="s">
        <v>246</v>
      </c>
    </row>
    <row r="197" ht="12.75">
      <c r="C197" t="s">
        <v>247</v>
      </c>
    </row>
    <row r="198" ht="12.75">
      <c r="C198" t="s">
        <v>248</v>
      </c>
    </row>
    <row r="199" ht="12.75">
      <c r="C199" t="s">
        <v>249</v>
      </c>
    </row>
    <row r="200" ht="12.75">
      <c r="C200" t="s">
        <v>250</v>
      </c>
    </row>
    <row r="201" ht="12.75">
      <c r="C201" t="s">
        <v>251</v>
      </c>
    </row>
    <row r="202" ht="12.75">
      <c r="C202" t="s">
        <v>252</v>
      </c>
    </row>
    <row r="203" ht="12.75">
      <c r="C203" t="s">
        <v>253</v>
      </c>
    </row>
    <row r="204" ht="12.75">
      <c r="C204" t="s">
        <v>254</v>
      </c>
    </row>
    <row r="205" ht="12.75">
      <c r="C205" t="s">
        <v>255</v>
      </c>
    </row>
    <row r="206" ht="12.75">
      <c r="C206" t="s">
        <v>256</v>
      </c>
    </row>
    <row r="207" ht="12.75">
      <c r="C207" t="s">
        <v>257</v>
      </c>
    </row>
    <row r="208" ht="12.75">
      <c r="C208" t="s">
        <v>258</v>
      </c>
    </row>
    <row r="209" ht="12.75">
      <c r="C209" t="s">
        <v>259</v>
      </c>
    </row>
    <row r="210" ht="12.75">
      <c r="C210" t="s">
        <v>260</v>
      </c>
    </row>
    <row r="211" ht="12.75">
      <c r="C211" t="s">
        <v>261</v>
      </c>
    </row>
    <row r="212" ht="12.75">
      <c r="C212" t="s">
        <v>262</v>
      </c>
    </row>
    <row r="213" ht="12.75">
      <c r="C213" t="s">
        <v>263</v>
      </c>
    </row>
    <row r="214" ht="12.75">
      <c r="C214" t="s">
        <v>264</v>
      </c>
    </row>
    <row r="215" ht="12.75">
      <c r="C215" t="s">
        <v>265</v>
      </c>
    </row>
    <row r="216" ht="12.75">
      <c r="C216" t="s">
        <v>266</v>
      </c>
    </row>
    <row r="217" ht="12.75">
      <c r="C217" t="s">
        <v>267</v>
      </c>
    </row>
    <row r="218" ht="12.75">
      <c r="C218" t="s">
        <v>268</v>
      </c>
    </row>
    <row r="219" ht="12.75">
      <c r="C219" t="s">
        <v>269</v>
      </c>
    </row>
    <row r="220" ht="12.75">
      <c r="C220" t="s">
        <v>270</v>
      </c>
    </row>
    <row r="221" ht="12.75">
      <c r="C221" t="s">
        <v>271</v>
      </c>
    </row>
    <row r="222" ht="12.75">
      <c r="C222" t="s">
        <v>272</v>
      </c>
    </row>
    <row r="223" ht="12.75">
      <c r="C223" t="s">
        <v>273</v>
      </c>
    </row>
    <row r="224" ht="12.75">
      <c r="C224" t="s">
        <v>274</v>
      </c>
    </row>
    <row r="225" ht="12.75">
      <c r="C225" t="s">
        <v>275</v>
      </c>
    </row>
    <row r="226" ht="12.75">
      <c r="C226" t="s">
        <v>276</v>
      </c>
    </row>
    <row r="227" ht="12.75">
      <c r="C227" t="s">
        <v>277</v>
      </c>
    </row>
    <row r="228" ht="12.75">
      <c r="C228" t="s">
        <v>278</v>
      </c>
    </row>
    <row r="229" ht="12.75">
      <c r="C229" t="s">
        <v>279</v>
      </c>
    </row>
    <row r="230" ht="12.75">
      <c r="C230" t="s">
        <v>280</v>
      </c>
    </row>
    <row r="231" ht="12.75">
      <c r="C231" t="s">
        <v>281</v>
      </c>
    </row>
    <row r="232" ht="12.75">
      <c r="C232" t="s">
        <v>282</v>
      </c>
    </row>
    <row r="233" ht="12.75">
      <c r="C233" t="s">
        <v>283</v>
      </c>
    </row>
    <row r="234" ht="12.75">
      <c r="C234" t="s">
        <v>284</v>
      </c>
    </row>
    <row r="235" ht="12.75">
      <c r="C235" t="s">
        <v>285</v>
      </c>
    </row>
    <row r="236" ht="12.75">
      <c r="C236" t="s">
        <v>286</v>
      </c>
    </row>
    <row r="237" ht="12.75">
      <c r="C237" t="s">
        <v>287</v>
      </c>
    </row>
    <row r="238" ht="12.75">
      <c r="C238" t="s">
        <v>288</v>
      </c>
    </row>
    <row r="239" ht="12.75">
      <c r="C239" t="s">
        <v>289</v>
      </c>
    </row>
    <row r="240" ht="12.75">
      <c r="C240" t="s">
        <v>290</v>
      </c>
    </row>
    <row r="241" ht="12.75">
      <c r="C241" t="s">
        <v>291</v>
      </c>
    </row>
    <row r="242" ht="12.75">
      <c r="C242" t="s">
        <v>292</v>
      </c>
    </row>
    <row r="243" ht="12.75">
      <c r="C243" t="s">
        <v>293</v>
      </c>
    </row>
    <row r="244" ht="12.75">
      <c r="C244" t="s">
        <v>294</v>
      </c>
    </row>
    <row r="245" ht="12.75">
      <c r="C245" t="s">
        <v>295</v>
      </c>
    </row>
    <row r="246" ht="12.75">
      <c r="C246" t="s">
        <v>296</v>
      </c>
    </row>
    <row r="247" ht="12.75">
      <c r="C247" t="s">
        <v>297</v>
      </c>
    </row>
    <row r="248" ht="12.75">
      <c r="C248" t="s">
        <v>298</v>
      </c>
    </row>
    <row r="249" ht="12.75">
      <c r="C249" t="s">
        <v>299</v>
      </c>
    </row>
    <row r="250" ht="12.75">
      <c r="C250" t="s">
        <v>300</v>
      </c>
    </row>
    <row r="251" ht="12.75">
      <c r="C251" t="s">
        <v>301</v>
      </c>
    </row>
    <row r="252" ht="12.75">
      <c r="C252" t="s">
        <v>302</v>
      </c>
    </row>
    <row r="253" ht="12.75">
      <c r="C253" t="s">
        <v>303</v>
      </c>
    </row>
    <row r="254" ht="12.75">
      <c r="C254" t="s">
        <v>304</v>
      </c>
    </row>
    <row r="255" ht="12.75">
      <c r="C255" t="s">
        <v>305</v>
      </c>
    </row>
    <row r="256" ht="12.75">
      <c r="C256" t="s">
        <v>306</v>
      </c>
    </row>
    <row r="257" ht="12.75">
      <c r="C257" t="s">
        <v>307</v>
      </c>
    </row>
    <row r="258" ht="12.75">
      <c r="C258" t="s">
        <v>308</v>
      </c>
    </row>
    <row r="259" ht="12.75">
      <c r="C259" t="s">
        <v>309</v>
      </c>
    </row>
    <row r="260" ht="12.75">
      <c r="C260" t="s">
        <v>310</v>
      </c>
    </row>
    <row r="261" ht="12.75">
      <c r="C261" t="s">
        <v>311</v>
      </c>
    </row>
    <row r="262" ht="12.75">
      <c r="C262" t="s">
        <v>312</v>
      </c>
    </row>
    <row r="263" ht="12.75">
      <c r="C263" t="s">
        <v>313</v>
      </c>
    </row>
    <row r="264" ht="12.75">
      <c r="C264" t="s">
        <v>314</v>
      </c>
    </row>
    <row r="265" ht="12.75">
      <c r="C265" t="s">
        <v>315</v>
      </c>
    </row>
    <row r="266" ht="12.75">
      <c r="C266" t="s">
        <v>316</v>
      </c>
    </row>
    <row r="267" ht="12.75">
      <c r="C267" t="s">
        <v>317</v>
      </c>
    </row>
    <row r="268" ht="12.75">
      <c r="C268" t="s">
        <v>318</v>
      </c>
    </row>
    <row r="269" ht="12.75">
      <c r="C269" t="s">
        <v>319</v>
      </c>
    </row>
    <row r="270" ht="12.75">
      <c r="C270" t="s">
        <v>320</v>
      </c>
    </row>
    <row r="271" ht="12.75">
      <c r="C271" t="s">
        <v>321</v>
      </c>
    </row>
    <row r="272" ht="12.75">
      <c r="C272" t="s">
        <v>322</v>
      </c>
    </row>
    <row r="273" ht="12.75">
      <c r="C273" t="s">
        <v>323</v>
      </c>
    </row>
    <row r="274" ht="12.75">
      <c r="C274" t="s">
        <v>324</v>
      </c>
    </row>
    <row r="275" ht="12.75">
      <c r="C275" t="s">
        <v>325</v>
      </c>
    </row>
    <row r="276" ht="12.75">
      <c r="C276" t="s">
        <v>326</v>
      </c>
    </row>
    <row r="277" ht="12.75">
      <c r="C277" t="s">
        <v>327</v>
      </c>
    </row>
    <row r="278" ht="12.75">
      <c r="C278" t="s">
        <v>328</v>
      </c>
    </row>
    <row r="279" ht="12.75">
      <c r="C279" t="s">
        <v>329</v>
      </c>
    </row>
    <row r="280" ht="12.75">
      <c r="C280" t="s">
        <v>330</v>
      </c>
    </row>
    <row r="281" ht="12.75">
      <c r="C281" t="s">
        <v>331</v>
      </c>
    </row>
    <row r="282" ht="12.75">
      <c r="C282" t="s">
        <v>332</v>
      </c>
    </row>
    <row r="283" ht="12.75">
      <c r="C283" t="s">
        <v>333</v>
      </c>
    </row>
    <row r="284" ht="12.75">
      <c r="C284" t="s">
        <v>334</v>
      </c>
    </row>
    <row r="285" ht="12.75">
      <c r="C285" t="s">
        <v>335</v>
      </c>
    </row>
    <row r="286" ht="12.75">
      <c r="C286" t="s">
        <v>336</v>
      </c>
    </row>
    <row r="287" ht="12.75">
      <c r="C287" t="s">
        <v>337</v>
      </c>
    </row>
    <row r="288" ht="12.75">
      <c r="C288" t="s">
        <v>338</v>
      </c>
    </row>
    <row r="289" ht="12.75">
      <c r="C289" t="s">
        <v>339</v>
      </c>
    </row>
    <row r="290" ht="12.75">
      <c r="C290" t="s">
        <v>340</v>
      </c>
    </row>
    <row r="291" ht="12.75">
      <c r="C291" t="s">
        <v>341</v>
      </c>
    </row>
    <row r="292" ht="12.75">
      <c r="C292" t="s">
        <v>342</v>
      </c>
    </row>
    <row r="293" ht="12.75">
      <c r="C293" t="s">
        <v>343</v>
      </c>
    </row>
    <row r="294" ht="12.75">
      <c r="C294" t="s">
        <v>344</v>
      </c>
    </row>
    <row r="295" ht="12.75">
      <c r="C295" t="s">
        <v>345</v>
      </c>
    </row>
    <row r="296" ht="12.75">
      <c r="C296" t="s">
        <v>346</v>
      </c>
    </row>
    <row r="297" ht="12.75">
      <c r="C297" t="s">
        <v>347</v>
      </c>
    </row>
    <row r="298" ht="12.75">
      <c r="C298" t="s">
        <v>348</v>
      </c>
    </row>
    <row r="299" ht="12.75">
      <c r="C299" t="s">
        <v>349</v>
      </c>
    </row>
    <row r="300" ht="12.75">
      <c r="C300" t="s">
        <v>350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4:G45"/>
  <sheetViews>
    <sheetView showGridLines="0" showRowColHeaders="0" zoomScalePageLayoutView="0" workbookViewId="0" topLeftCell="A1">
      <selection activeCell="A20" sqref="A20"/>
    </sheetView>
  </sheetViews>
  <sheetFormatPr defaultColWidth="9.140625" defaultRowHeight="12.75"/>
  <cols>
    <col min="1" max="1" width="15.7109375" style="5" customWidth="1"/>
    <col min="2" max="2" width="3.7109375" style="5" customWidth="1"/>
    <col min="3" max="3" width="16.00390625" style="5" customWidth="1"/>
    <col min="4" max="6" width="15.7109375" style="5" customWidth="1"/>
    <col min="7" max="7" width="27.421875" style="5" customWidth="1"/>
    <col min="8" max="16384" width="9.140625" style="5" customWidth="1"/>
  </cols>
  <sheetData>
    <row r="1" ht="64.5" customHeight="1"/>
    <row r="4" spans="3:7" ht="16.5">
      <c r="C4" s="115" t="s">
        <v>689</v>
      </c>
      <c r="D4" s="115"/>
      <c r="E4" s="115"/>
      <c r="F4" s="115"/>
      <c r="G4" s="115"/>
    </row>
    <row r="5" spans="3:7" ht="16.5">
      <c r="C5" s="116"/>
      <c r="D5" s="116"/>
      <c r="E5" s="116"/>
      <c r="F5" s="116"/>
      <c r="G5" s="116"/>
    </row>
    <row r="7" spans="3:7" ht="34.5" customHeight="1">
      <c r="C7" s="114" t="s">
        <v>690</v>
      </c>
      <c r="D7" s="114"/>
      <c r="E7" s="114"/>
      <c r="F7" s="114"/>
      <c r="G7" s="114"/>
    </row>
    <row r="8" spans="3:7" ht="16.5">
      <c r="C8" s="6"/>
      <c r="D8" s="6"/>
      <c r="E8" s="6"/>
      <c r="F8" s="6"/>
      <c r="G8" s="6"/>
    </row>
    <row r="9" spans="1:7" ht="36" customHeight="1">
      <c r="A9" s="9" t="s">
        <v>676</v>
      </c>
      <c r="C9" s="114" t="s">
        <v>696</v>
      </c>
      <c r="D9" s="114"/>
      <c r="E9" s="114"/>
      <c r="F9" s="114"/>
      <c r="G9" s="114"/>
    </row>
    <row r="10" ht="14.25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6.5">
      <c r="C18" s="5" t="s">
        <v>694</v>
      </c>
    </row>
    <row r="19" ht="16.5">
      <c r="C19" s="8"/>
    </row>
    <row r="20" spans="1:7" ht="49.5" customHeight="1">
      <c r="A20" s="9" t="s">
        <v>675</v>
      </c>
      <c r="C20" s="114" t="s">
        <v>691</v>
      </c>
      <c r="D20" s="114"/>
      <c r="E20" s="114"/>
      <c r="F20" s="114"/>
      <c r="G20" s="114"/>
    </row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6.5">
      <c r="C32" s="5" t="s">
        <v>693</v>
      </c>
    </row>
    <row r="33" ht="12" customHeight="1"/>
    <row r="34" spans="1:7" ht="49.5" customHeight="1">
      <c r="A34" s="9" t="s">
        <v>675</v>
      </c>
      <c r="C34" s="114" t="s">
        <v>679</v>
      </c>
      <c r="D34" s="114"/>
      <c r="E34" s="114"/>
      <c r="F34" s="114"/>
      <c r="G34" s="114"/>
    </row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>
      <c r="D45" s="5" t="s">
        <v>692</v>
      </c>
    </row>
  </sheetData>
  <sheetProtection/>
  <mergeCells count="6">
    <mergeCell ref="C9:G9"/>
    <mergeCell ref="C34:G34"/>
    <mergeCell ref="C4:G4"/>
    <mergeCell ref="C5:G5"/>
    <mergeCell ref="C7:G7"/>
    <mergeCell ref="C20:G20"/>
  </mergeCells>
  <hyperlinks>
    <hyperlink ref="A34" location="'Ehitustegevuse kulud'!A1" display="Tagasi"/>
    <hyperlink ref="A20" location="'Ehitustegevuse kulud'!A1" display="Tagasi"/>
    <hyperlink ref="A9" location="'Ehitustegevuse kulud'!A1" display="Tagasi 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Kaimo Puniste</dc:creator>
  <cp:keywords/>
  <dc:description/>
  <cp:lastModifiedBy>Kristi Palm</cp:lastModifiedBy>
  <cp:lastPrinted>2015-10-29T10:23:23Z</cp:lastPrinted>
  <dcterms:created xsi:type="dcterms:W3CDTF">2010-03-23T10:34:53Z</dcterms:created>
  <dcterms:modified xsi:type="dcterms:W3CDTF">2017-10-13T12:08:48Z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